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21075" windowHeight="9975"/>
  </bookViews>
  <sheets>
    <sheet name="Planilha Comparativa" sheetId="4" r:id="rId1"/>
  </sheets>
  <calcPr calcId="145621"/>
</workbook>
</file>

<file path=xl/calcChain.xml><?xml version="1.0" encoding="utf-8"?>
<calcChain xmlns="http://schemas.openxmlformats.org/spreadsheetml/2006/main">
  <c r="F10" i="4" l="1"/>
  <c r="F12" i="4" l="1"/>
  <c r="F11" i="4"/>
  <c r="B4" i="4" l="1"/>
  <c r="F13" i="4" l="1"/>
  <c r="F15" i="4" s="1"/>
  <c r="C20" i="4" s="1"/>
  <c r="E20" i="4" l="1"/>
  <c r="E23" i="4"/>
  <c r="C23" i="4"/>
  <c r="E22" i="4"/>
  <c r="C22" i="4"/>
  <c r="C21" i="4"/>
  <c r="C24" i="4" l="1"/>
  <c r="E21" i="4"/>
  <c r="E24" i="4" s="1"/>
  <c r="F20" i="4"/>
  <c r="F21" i="4" l="1"/>
  <c r="C25" i="4"/>
  <c r="F22" i="4"/>
  <c r="F23" i="4"/>
  <c r="F24" i="4" l="1"/>
  <c r="F25" i="4" s="1"/>
  <c r="E25" i="4"/>
</calcChain>
</file>

<file path=xl/sharedStrings.xml><?xml version="1.0" encoding="utf-8"?>
<sst xmlns="http://schemas.openxmlformats.org/spreadsheetml/2006/main" count="33" uniqueCount="33">
  <si>
    <t>MERCADORIA</t>
  </si>
  <si>
    <t>Resumo da Mercadoria</t>
  </si>
  <si>
    <t>Quantidade</t>
  </si>
  <si>
    <t>Unid. Medida Estat.</t>
  </si>
  <si>
    <t>Peso em Kg</t>
  </si>
  <si>
    <t>VALORES ESTIMADOS</t>
  </si>
  <si>
    <t>Acréscimos (Capatazia e outros)</t>
  </si>
  <si>
    <t>NCM:</t>
  </si>
  <si>
    <t>EX-TARIFÁRIO</t>
  </si>
  <si>
    <t>Imposto de Importação (I.I.)</t>
  </si>
  <si>
    <t>Imp.S/Prod.Industrializ.(I.P.I.)</t>
  </si>
  <si>
    <t>Pis/Pasep</t>
  </si>
  <si>
    <t>Cofins</t>
  </si>
  <si>
    <t xml:space="preserve">ICMS </t>
  </si>
  <si>
    <t>Valor Aduaneiro</t>
  </si>
  <si>
    <t xml:space="preserve"> </t>
  </si>
  <si>
    <t>DESCRIÇÃO:</t>
  </si>
  <si>
    <t>Cotação do dia</t>
  </si>
  <si>
    <t>Valor da Mercadoria no Local de Despacho (V.M.L.D.)</t>
  </si>
  <si>
    <t>Moeda</t>
  </si>
  <si>
    <t xml:space="preserve">A)  Valor da Mercadoria no Local de Embarque (V.M.L.E) </t>
  </si>
  <si>
    <t xml:space="preserve">B) Valor do Frete Internancional </t>
  </si>
  <si>
    <t>C) Valor do Seguro de Transporte Internacional</t>
  </si>
  <si>
    <t>Moeda/Câmbio Utilizado</t>
  </si>
  <si>
    <t>MOEDA/CAMBIO</t>
  </si>
  <si>
    <t>Impostos</t>
  </si>
  <si>
    <t>Alíquota Integral</t>
  </si>
  <si>
    <t>Tributação Integral - R$</t>
  </si>
  <si>
    <t>Tributação EX Tarifário - R$</t>
  </si>
  <si>
    <t>Valor em R$</t>
  </si>
  <si>
    <t>Valor na Moeda</t>
  </si>
  <si>
    <t>VALOR DA REDUÇÃO R$</t>
  </si>
  <si>
    <t xml:space="preserve">Estimativa de Custos com ECONOMIA de um EX-TARÍFÁRIO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</si>
</sst>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_(* #,##0.0000_);_(* \(#,##0.0000\);_(* &quot;-&quot;????_);_(@_)"/>
    <numFmt numFmtId="165" formatCode="&quot;R$&quot;\ #,##0.00"/>
  </numFmts>
  <fonts count="15"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Calibri"/>
      <family val="2"/>
      <scheme val="minor"/>
    </font>
    <font>
      <b/>
      <sz val="11"/>
      <color indexed="18"/>
      <name val="Calibri"/>
      <family val="2"/>
      <scheme val="minor"/>
    </font>
    <font>
      <sz val="10"/>
      <name val="Arial"/>
      <family val="2"/>
    </font>
    <font>
      <b/>
      <sz val="10"/>
      <name val="Arial"/>
      <family val="2"/>
    </font>
    <font>
      <u/>
      <sz val="11"/>
      <color theme="10"/>
      <name val="Calibri"/>
      <family val="2"/>
      <scheme val="minor"/>
    </font>
    <font>
      <sz val="11"/>
      <color rgb="FFFF0000"/>
      <name val="Calibri"/>
      <family val="2"/>
      <scheme val="minor"/>
    </font>
    <font>
      <b/>
      <sz val="11"/>
      <color theme="1"/>
      <name val="Calibri"/>
      <family val="2"/>
      <scheme val="minor"/>
    </font>
    <font>
      <b/>
      <sz val="13"/>
      <name val="Calibri"/>
      <family val="2"/>
      <scheme val="minor"/>
    </font>
    <font>
      <sz val="10"/>
      <color rgb="FFFF0000"/>
      <name val="Calibri"/>
      <family val="2"/>
      <scheme val="minor"/>
    </font>
    <font>
      <b/>
      <sz val="10"/>
      <name val="Calibri"/>
      <family val="2"/>
      <scheme val="minor"/>
    </font>
    <font>
      <sz val="12"/>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43">
    <border>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top style="thin">
        <color indexed="8"/>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133">
    <xf numFmtId="0" fontId="0" fillId="0" borderId="0" xfId="0"/>
    <xf numFmtId="164" fontId="2" fillId="3" borderId="3" xfId="1" applyNumberFormat="1" applyFont="1" applyFill="1" applyBorder="1" applyAlignment="1" applyProtection="1">
      <alignment horizontal="left"/>
      <protection locked="0"/>
    </xf>
    <xf numFmtId="10" fontId="2" fillId="3" borderId="28" xfId="0" applyNumberFormat="1" applyFont="1" applyFill="1" applyBorder="1" applyAlignment="1" applyProtection="1">
      <alignment horizontal="center"/>
      <protection locked="0" hidden="1"/>
    </xf>
    <xf numFmtId="10" fontId="2" fillId="3" borderId="2" xfId="0" applyNumberFormat="1" applyFont="1" applyFill="1" applyBorder="1" applyAlignment="1" applyProtection="1">
      <alignment horizontal="center"/>
      <protection locked="0" hidden="1"/>
    </xf>
    <xf numFmtId="165" fontId="2" fillId="5" borderId="40" xfId="0" applyNumberFormat="1" applyFont="1" applyFill="1" applyBorder="1" applyAlignment="1" applyProtection="1">
      <alignment horizontal="right"/>
      <protection hidden="1"/>
    </xf>
    <xf numFmtId="165" fontId="3" fillId="5" borderId="41" xfId="0" applyNumberFormat="1" applyFont="1" applyFill="1" applyBorder="1" applyAlignment="1" applyProtection="1">
      <alignment horizontal="right"/>
      <protection hidden="1"/>
    </xf>
    <xf numFmtId="0" fontId="4" fillId="0" borderId="0" xfId="0" applyFont="1" applyProtection="1">
      <protection locked="0" hidden="1"/>
    </xf>
    <xf numFmtId="0" fontId="2" fillId="2" borderId="0" xfId="0" applyFont="1" applyFill="1" applyBorder="1" applyAlignment="1" applyProtection="1">
      <alignment horizontal="center"/>
      <protection locked="0" hidden="1"/>
    </xf>
    <xf numFmtId="0" fontId="3" fillId="0" borderId="32" xfId="0" applyFont="1" applyBorder="1" applyAlignment="1" applyProtection="1">
      <protection locked="0" hidden="1"/>
    </xf>
    <xf numFmtId="0" fontId="2" fillId="2" borderId="0" xfId="0" applyFont="1" applyFill="1" applyBorder="1" applyAlignment="1" applyProtection="1">
      <alignment horizontal="right"/>
      <protection locked="0" hidden="1"/>
    </xf>
    <xf numFmtId="0" fontId="4" fillId="0" borderId="0" xfId="0" applyFont="1" applyBorder="1" applyProtection="1">
      <protection locked="0" hidden="1"/>
    </xf>
    <xf numFmtId="0" fontId="2" fillId="0" borderId="3" xfId="0" applyFont="1" applyFill="1" applyBorder="1" applyAlignment="1" applyProtection="1">
      <alignment horizontal="center"/>
      <protection locked="0" hidden="1"/>
    </xf>
    <xf numFmtId="0" fontId="2" fillId="0" borderId="3" xfId="0" applyFont="1" applyFill="1" applyBorder="1" applyAlignment="1" applyProtection="1">
      <alignment horizontal="center" wrapText="1"/>
      <protection locked="0" hidden="1"/>
    </xf>
    <xf numFmtId="0" fontId="2" fillId="0" borderId="34" xfId="0" applyFont="1" applyFill="1" applyBorder="1" applyAlignment="1" applyProtection="1">
      <alignment horizontal="center"/>
      <protection locked="0" hidden="1"/>
    </xf>
    <xf numFmtId="0" fontId="2" fillId="0" borderId="0" xfId="0" applyFont="1" applyBorder="1" applyProtection="1">
      <protection locked="0" hidden="1"/>
    </xf>
    <xf numFmtId="0" fontId="2" fillId="3" borderId="3" xfId="0" applyFont="1" applyFill="1" applyBorder="1" applyAlignment="1" applyProtection="1">
      <alignment horizontal="center"/>
      <protection locked="0" hidden="1"/>
    </xf>
    <xf numFmtId="0" fontId="2" fillId="3" borderId="34" xfId="0" applyFont="1" applyFill="1" applyBorder="1" applyAlignment="1" applyProtection="1">
      <alignment horizontal="center"/>
      <protection locked="0" hidden="1"/>
    </xf>
    <xf numFmtId="0" fontId="2" fillId="0" borderId="0" xfId="0" applyFont="1" applyProtection="1">
      <protection locked="0" hidden="1"/>
    </xf>
    <xf numFmtId="0" fontId="2" fillId="0" borderId="10" xfId="0" applyFont="1" applyFill="1" applyBorder="1" applyProtection="1">
      <protection locked="0" hidden="1"/>
    </xf>
    <xf numFmtId="0" fontId="3" fillId="2" borderId="0" xfId="0" applyFont="1" applyFill="1" applyBorder="1" applyAlignment="1" applyProtection="1">
      <protection locked="0" hidden="1"/>
    </xf>
    <xf numFmtId="0" fontId="3" fillId="2" borderId="0" xfId="0" applyFont="1" applyFill="1" applyBorder="1" applyAlignment="1" applyProtection="1">
      <alignment horizontal="center"/>
      <protection locked="0" hidden="1"/>
    </xf>
    <xf numFmtId="0" fontId="3" fillId="2" borderId="21" xfId="0" applyFont="1" applyFill="1" applyBorder="1" applyAlignment="1" applyProtection="1">
      <protection locked="0" hidden="1"/>
    </xf>
    <xf numFmtId="0" fontId="2" fillId="0" borderId="0" xfId="0" applyFont="1" applyFill="1" applyProtection="1">
      <protection locked="0" hidden="1"/>
    </xf>
    <xf numFmtId="0" fontId="0" fillId="4" borderId="8" xfId="0" applyFill="1" applyBorder="1" applyAlignment="1" applyProtection="1">
      <protection locked="0"/>
    </xf>
    <xf numFmtId="0" fontId="0" fillId="4" borderId="9" xfId="0" applyFill="1" applyBorder="1" applyAlignment="1" applyProtection="1">
      <protection locked="0"/>
    </xf>
    <xf numFmtId="0" fontId="0" fillId="2" borderId="10" xfId="0" applyFill="1" applyBorder="1" applyAlignment="1" applyProtection="1">
      <protection locked="0"/>
    </xf>
    <xf numFmtId="0" fontId="0" fillId="2" borderId="0" xfId="0" applyFill="1" applyBorder="1" applyAlignment="1" applyProtection="1">
      <protection locked="0"/>
    </xf>
    <xf numFmtId="0" fontId="0" fillId="2" borderId="0" xfId="0" applyFill="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protection locked="0"/>
    </xf>
    <xf numFmtId="0" fontId="0" fillId="0" borderId="5" xfId="0" applyFont="1" applyBorder="1" applyAlignment="1" applyProtection="1">
      <alignment horizontal="center"/>
      <protection locked="0"/>
    </xf>
    <xf numFmtId="0" fontId="0" fillId="0" borderId="6" xfId="0" applyBorder="1" applyAlignment="1" applyProtection="1">
      <alignment horizontal="center"/>
      <protection locked="0"/>
    </xf>
    <xf numFmtId="39" fontId="0" fillId="4" borderId="14" xfId="0" applyNumberFormat="1" applyFont="1" applyFill="1" applyBorder="1" applyAlignment="1" applyProtection="1">
      <alignment horizontal="right"/>
      <protection locked="0"/>
    </xf>
    <xf numFmtId="0" fontId="0" fillId="0" borderId="3" xfId="0" applyBorder="1" applyAlignment="1" applyProtection="1">
      <protection locked="0"/>
    </xf>
    <xf numFmtId="0" fontId="0" fillId="2" borderId="13" xfId="0" applyFont="1" applyFill="1" applyBorder="1" applyAlignment="1" applyProtection="1">
      <protection locked="0"/>
    </xf>
    <xf numFmtId="0" fontId="0" fillId="2" borderId="5"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39" fontId="0" fillId="4" borderId="15" xfId="0" applyNumberFormat="1" applyFont="1" applyFill="1" applyBorder="1" applyAlignment="1" applyProtection="1">
      <alignment horizontal="right"/>
      <protection locked="0"/>
    </xf>
    <xf numFmtId="39" fontId="0" fillId="4" borderId="17" xfId="0" applyNumberFormat="1" applyFont="1" applyFill="1" applyBorder="1" applyAlignment="1" applyProtection="1">
      <alignment horizontal="right"/>
      <protection locked="0"/>
    </xf>
    <xf numFmtId="39" fontId="0" fillId="0" borderId="18" xfId="0" applyNumberFormat="1" applyFont="1" applyBorder="1" applyAlignment="1" applyProtection="1">
      <alignment horizontal="right"/>
      <protection locked="0"/>
    </xf>
    <xf numFmtId="0" fontId="7" fillId="2" borderId="13" xfId="0" applyFont="1" applyFill="1" applyBorder="1" applyAlignment="1" applyProtection="1">
      <protection locked="0"/>
    </xf>
    <xf numFmtId="0" fontId="0" fillId="2" borderId="5" xfId="0" applyFill="1" applyBorder="1" applyAlignment="1" applyProtection="1">
      <alignment horizontal="center"/>
      <protection locked="0"/>
    </xf>
    <xf numFmtId="39" fontId="0" fillId="2" borderId="1" xfId="0" applyNumberFormat="1" applyFont="1" applyFill="1" applyBorder="1" applyAlignment="1" applyProtection="1">
      <alignment horizontal="right"/>
      <protection locked="0"/>
    </xf>
    <xf numFmtId="0" fontId="0" fillId="2" borderId="6" xfId="0" applyFill="1" applyBorder="1" applyAlignment="1" applyProtection="1">
      <protection locked="0"/>
    </xf>
    <xf numFmtId="0" fontId="0" fillId="0" borderId="6" xfId="0" applyFont="1" applyBorder="1" applyAlignment="1" applyProtection="1">
      <alignment horizontal="center"/>
      <protection locked="0"/>
    </xf>
    <xf numFmtId="0" fontId="7" fillId="2" borderId="19" xfId="0" applyFont="1" applyFill="1" applyBorder="1" applyAlignment="1" applyProtection="1">
      <alignment vertical="center"/>
      <protection locked="0"/>
    </xf>
    <xf numFmtId="0" fontId="7"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39" fontId="7" fillId="2" borderId="0" xfId="0"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protection locked="0"/>
    </xf>
    <xf numFmtId="0" fontId="7" fillId="4" borderId="23" xfId="0" applyFont="1" applyFill="1" applyBorder="1" applyProtection="1">
      <protection locked="0"/>
    </xf>
    <xf numFmtId="0" fontId="7" fillId="4" borderId="24" xfId="0" applyFont="1" applyFill="1" applyBorder="1" applyProtection="1">
      <protection locked="0"/>
    </xf>
    <xf numFmtId="0" fontId="4" fillId="2" borderId="10" xfId="0" applyFont="1" applyFill="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protection locked="0"/>
    </xf>
    <xf numFmtId="0" fontId="4" fillId="2" borderId="21" xfId="0" applyFont="1" applyFill="1" applyBorder="1" applyProtection="1">
      <protection locked="0"/>
    </xf>
    <xf numFmtId="0" fontId="4" fillId="0" borderId="0" xfId="0" applyFont="1" applyProtection="1">
      <protection locked="0"/>
    </xf>
    <xf numFmtId="0" fontId="3" fillId="2" borderId="13" xfId="0" applyFont="1" applyFill="1" applyBorder="1" applyAlignment="1" applyProtection="1">
      <alignment horizontal="left"/>
      <protection locked="0" hidden="1"/>
    </xf>
    <xf numFmtId="0" fontId="3" fillId="2" borderId="4" xfId="0" applyFont="1" applyFill="1" applyBorder="1" applyAlignment="1" applyProtection="1">
      <protection locked="0" hidden="1"/>
    </xf>
    <xf numFmtId="0" fontId="3" fillId="2" borderId="5" xfId="0" applyFont="1" applyFill="1" applyBorder="1" applyAlignment="1" applyProtection="1">
      <protection locked="0" hidden="1"/>
    </xf>
    <xf numFmtId="0" fontId="3" fillId="2" borderId="5" xfId="0" applyFont="1" applyFill="1" applyBorder="1" applyAlignment="1" applyProtection="1">
      <alignment horizontal="center"/>
      <protection locked="0" hidden="1"/>
    </xf>
    <xf numFmtId="0" fontId="3" fillId="2" borderId="18" xfId="0" applyFont="1" applyFill="1" applyBorder="1" applyAlignment="1" applyProtection="1">
      <alignment horizontal="center"/>
      <protection locked="0" hidden="1"/>
    </xf>
    <xf numFmtId="0" fontId="3" fillId="0" borderId="0" xfId="0" applyFont="1" applyProtection="1">
      <protection locked="0" hidden="1"/>
    </xf>
    <xf numFmtId="0" fontId="2" fillId="3" borderId="32" xfId="0" applyFont="1" applyFill="1" applyBorder="1" applyAlignment="1" applyProtection="1">
      <alignment horizontal="center" vertical="center"/>
      <protection locked="0" hidden="1"/>
    </xf>
    <xf numFmtId="0" fontId="2" fillId="3" borderId="26" xfId="0" applyFont="1" applyFill="1" applyBorder="1" applyAlignment="1" applyProtection="1">
      <alignment horizontal="center" vertical="center" wrapText="1"/>
      <protection locked="0" hidden="1"/>
    </xf>
    <xf numFmtId="0" fontId="2" fillId="3" borderId="25" xfId="0" applyFont="1" applyFill="1" applyBorder="1" applyAlignment="1" applyProtection="1">
      <alignment horizontal="center" vertical="center" wrapText="1"/>
      <protection locked="0" hidden="1"/>
    </xf>
    <xf numFmtId="0" fontId="3" fillId="3" borderId="37" xfId="0" applyFont="1" applyFill="1" applyBorder="1" applyAlignment="1" applyProtection="1">
      <alignment horizontal="center" vertical="center" wrapText="1"/>
      <protection locked="0" hidden="1"/>
    </xf>
    <xf numFmtId="0" fontId="2" fillId="0" borderId="0" xfId="0" applyFont="1" applyAlignment="1" applyProtection="1">
      <alignment vertical="center"/>
      <protection locked="0" hidden="1"/>
    </xf>
    <xf numFmtId="0" fontId="2" fillId="2" borderId="36" xfId="0" applyFont="1" applyFill="1" applyBorder="1" applyAlignment="1" applyProtection="1">
      <protection locked="0" hidden="1"/>
    </xf>
    <xf numFmtId="10" fontId="2" fillId="3" borderId="29" xfId="3" applyNumberFormat="1" applyFont="1" applyFill="1" applyBorder="1" applyAlignment="1" applyProtection="1">
      <alignment horizontal="center"/>
      <protection locked="0" hidden="1"/>
    </xf>
    <xf numFmtId="0" fontId="2" fillId="2" borderId="38" xfId="0" applyFont="1" applyFill="1" applyBorder="1" applyAlignment="1" applyProtection="1">
      <protection locked="0" hidden="1"/>
    </xf>
    <xf numFmtId="0" fontId="2" fillId="3" borderId="39" xfId="0" applyFont="1" applyFill="1" applyBorder="1" applyProtection="1">
      <protection locked="0" hidden="1"/>
    </xf>
    <xf numFmtId="0" fontId="6" fillId="0" borderId="0" xfId="0" applyFont="1" applyProtection="1">
      <protection locked="0" hidden="1"/>
    </xf>
    <xf numFmtId="0" fontId="6" fillId="0" borderId="0" xfId="0" applyFont="1" applyAlignment="1" applyProtection="1">
      <alignment horizontal="center"/>
      <protection locked="0" hidden="1"/>
    </xf>
    <xf numFmtId="4" fontId="0" fillId="0" borderId="12" xfId="0" applyNumberFormat="1" applyFont="1" applyBorder="1" applyAlignment="1" applyProtection="1">
      <alignment horizontal="right"/>
    </xf>
    <xf numFmtId="39" fontId="0" fillId="0" borderId="16" xfId="0" applyNumberFormat="1" applyFont="1" applyBorder="1" applyAlignment="1" applyProtection="1">
      <alignment horizontal="right"/>
    </xf>
    <xf numFmtId="39" fontId="0" fillId="0" borderId="18" xfId="0" applyNumberFormat="1" applyFont="1" applyBorder="1" applyAlignment="1" applyProtection="1">
      <alignment horizontal="right"/>
    </xf>
    <xf numFmtId="4" fontId="10" fillId="0" borderId="12" xfId="0" applyNumberFormat="1" applyFont="1" applyBorder="1" applyAlignment="1" applyProtection="1">
      <alignment horizontal="right"/>
    </xf>
    <xf numFmtId="165" fontId="7" fillId="5" borderId="21" xfId="0" applyNumberFormat="1" applyFont="1" applyFill="1" applyBorder="1" applyAlignment="1" applyProtection="1">
      <alignment horizontal="right" vertical="center"/>
    </xf>
    <xf numFmtId="4" fontId="0" fillId="2" borderId="30" xfId="0" applyNumberFormat="1" applyFont="1" applyFill="1" applyBorder="1" applyAlignment="1" applyProtection="1">
      <alignment horizontal="right"/>
    </xf>
    <xf numFmtId="4" fontId="0" fillId="2" borderId="25" xfId="0" applyNumberFormat="1" applyFont="1" applyFill="1" applyBorder="1" applyAlignment="1" applyProtection="1">
      <alignment horizontal="right"/>
    </xf>
    <xf numFmtId="4" fontId="0" fillId="2" borderId="26" xfId="0" applyNumberFormat="1" applyFont="1" applyFill="1" applyBorder="1" applyAlignment="1" applyProtection="1">
      <alignment horizontal="right"/>
    </xf>
    <xf numFmtId="4" fontId="0" fillId="2" borderId="27" xfId="0" applyNumberFormat="1" applyFont="1" applyFill="1" applyBorder="1" applyAlignment="1" applyProtection="1">
      <alignment horizontal="right"/>
    </xf>
    <xf numFmtId="4" fontId="0" fillId="2" borderId="28" xfId="0" applyNumberFormat="1" applyFont="1" applyFill="1" applyBorder="1" applyAlignment="1" applyProtection="1">
      <alignment horizontal="right"/>
    </xf>
    <xf numFmtId="4" fontId="0" fillId="2" borderId="2" xfId="0" applyNumberFormat="1" applyFont="1" applyFill="1" applyBorder="1" applyAlignment="1" applyProtection="1">
      <alignment horizontal="right"/>
    </xf>
    <xf numFmtId="4" fontId="0" fillId="2" borderId="42" xfId="0" applyNumberFormat="1" applyFont="1" applyFill="1" applyBorder="1" applyAlignment="1" applyProtection="1">
      <alignment horizontal="right"/>
    </xf>
    <xf numFmtId="4" fontId="0" fillId="2" borderId="37" xfId="0" applyNumberFormat="1" applyFont="1" applyFill="1" applyBorder="1" applyAlignment="1" applyProtection="1">
      <alignment horizontal="right"/>
    </xf>
    <xf numFmtId="4" fontId="0" fillId="2" borderId="35" xfId="0" applyNumberFormat="1" applyFont="1" applyFill="1" applyBorder="1" applyAlignment="1" applyProtection="1">
      <alignment horizontal="right"/>
    </xf>
    <xf numFmtId="44" fontId="4" fillId="2" borderId="0" xfId="2" applyFont="1" applyFill="1" applyProtection="1">
      <protection locked="0" hidden="1"/>
    </xf>
    <xf numFmtId="0" fontId="4" fillId="2" borderId="0" xfId="0" applyFont="1" applyFill="1" applyProtection="1">
      <protection locked="0" hidden="1"/>
    </xf>
    <xf numFmtId="44" fontId="14" fillId="2" borderId="0" xfId="2" applyFont="1" applyFill="1" applyProtection="1">
      <protection locked="0" hidden="1"/>
    </xf>
    <xf numFmtId="0" fontId="14" fillId="2" borderId="0" xfId="0" applyFont="1" applyFill="1" applyProtection="1">
      <protection locked="0" hidden="1"/>
    </xf>
    <xf numFmtId="44" fontId="2" fillId="2" borderId="0" xfId="2" applyFont="1" applyFill="1" applyProtection="1">
      <protection locked="0" hidden="1"/>
    </xf>
    <xf numFmtId="0" fontId="2" fillId="2" borderId="0" xfId="0" applyFont="1" applyFill="1" applyProtection="1">
      <protection locked="0" hidden="1"/>
    </xf>
    <xf numFmtId="44" fontId="9" fillId="2" borderId="0" xfId="0" applyNumberFormat="1" applyFont="1" applyFill="1" applyProtection="1">
      <protection locked="0" hidden="1"/>
    </xf>
    <xf numFmtId="44" fontId="13" fillId="2" borderId="0" xfId="2" applyFont="1" applyFill="1" applyProtection="1">
      <protection locked="0"/>
    </xf>
    <xf numFmtId="0" fontId="4" fillId="2" borderId="0" xfId="0" applyFont="1" applyFill="1" applyProtection="1">
      <protection locked="0"/>
    </xf>
    <xf numFmtId="44" fontId="12" fillId="2" borderId="0" xfId="0" applyNumberFormat="1" applyFont="1" applyFill="1" applyProtection="1">
      <protection locked="0"/>
    </xf>
    <xf numFmtId="0" fontId="3" fillId="2" borderId="0" xfId="0" applyFont="1" applyFill="1" applyProtection="1">
      <protection locked="0" hidden="1"/>
    </xf>
    <xf numFmtId="44" fontId="2" fillId="2" borderId="0" xfId="2" applyFont="1" applyFill="1" applyAlignment="1" applyProtection="1">
      <alignment vertical="center"/>
      <protection locked="0" hidden="1"/>
    </xf>
    <xf numFmtId="0" fontId="2" fillId="2" borderId="0" xfId="0" applyFont="1" applyFill="1" applyAlignment="1" applyProtection="1">
      <alignment vertical="center"/>
      <protection locked="0" hidden="1"/>
    </xf>
    <xf numFmtId="44" fontId="9" fillId="2" borderId="0" xfId="2" applyFont="1" applyFill="1" applyProtection="1">
      <protection locked="0" hidden="1"/>
    </xf>
    <xf numFmtId="0" fontId="2" fillId="2" borderId="0" xfId="0" applyFont="1" applyFill="1" applyAlignment="1" applyProtection="1">
      <protection locked="0" hidden="1"/>
    </xf>
    <xf numFmtId="0" fontId="6" fillId="2" borderId="0" xfId="0" applyFont="1" applyFill="1" applyProtection="1">
      <protection locked="0" hidden="1"/>
    </xf>
    <xf numFmtId="44" fontId="6" fillId="2" borderId="0" xfId="2" applyFont="1" applyFill="1" applyProtection="1">
      <protection locked="0" hidden="1"/>
    </xf>
    <xf numFmtId="0" fontId="7" fillId="2" borderId="0" xfId="0" applyFont="1" applyFill="1" applyProtection="1">
      <protection locked="0" hidden="1"/>
    </xf>
    <xf numFmtId="0" fontId="6" fillId="2" borderId="0" xfId="0" applyFont="1" applyFill="1" applyAlignment="1" applyProtection="1">
      <alignment horizontal="center"/>
      <protection locked="0" hidden="1"/>
    </xf>
    <xf numFmtId="0" fontId="8" fillId="0" borderId="32" xfId="5" applyBorder="1" applyAlignment="1" applyProtection="1">
      <protection locked="0" hidden="1"/>
    </xf>
    <xf numFmtId="0" fontId="8" fillId="2" borderId="10" xfId="5" applyFill="1" applyBorder="1" applyProtection="1">
      <protection locked="0"/>
    </xf>
    <xf numFmtId="0" fontId="0" fillId="2" borderId="0" xfId="0" applyFill="1" applyProtection="1">
      <protection locked="0"/>
    </xf>
    <xf numFmtId="14" fontId="2" fillId="0" borderId="3" xfId="0" applyNumberFormat="1" applyFont="1" applyFill="1" applyBorder="1" applyAlignment="1" applyProtection="1">
      <alignment horizontal="center"/>
      <protection hidden="1"/>
    </xf>
    <xf numFmtId="0" fontId="2" fillId="6" borderId="7" xfId="0" applyFont="1" applyFill="1" applyBorder="1" applyProtection="1">
      <protection locked="0" hidden="1"/>
    </xf>
    <xf numFmtId="0" fontId="5" fillId="6" borderId="31" xfId="0" applyFont="1" applyFill="1" applyBorder="1" applyAlignment="1" applyProtection="1">
      <protection locked="0" hidden="1"/>
    </xf>
    <xf numFmtId="0" fontId="11" fillId="6" borderId="8" xfId="0" applyFont="1" applyFill="1" applyBorder="1" applyAlignment="1" applyProtection="1">
      <alignment horizontal="center" vertical="center"/>
      <protection locked="0" hidden="1"/>
    </xf>
    <xf numFmtId="0" fontId="11" fillId="6" borderId="9" xfId="0" applyFont="1" applyFill="1" applyBorder="1" applyAlignment="1" applyProtection="1">
      <alignment horizontal="center" vertical="center"/>
      <protection locked="0" hidden="1"/>
    </xf>
    <xf numFmtId="0" fontId="11" fillId="6" borderId="0" xfId="0" applyFont="1" applyFill="1" applyBorder="1" applyAlignment="1" applyProtection="1">
      <alignment horizontal="center" vertical="center"/>
      <protection locked="0" hidden="1"/>
    </xf>
    <xf numFmtId="0" fontId="11" fillId="6" borderId="21" xfId="0" applyFont="1" applyFill="1" applyBorder="1" applyAlignment="1" applyProtection="1">
      <alignment horizontal="center" vertical="center"/>
      <protection locked="0" hidden="1"/>
    </xf>
    <xf numFmtId="0" fontId="3" fillId="3" borderId="4" xfId="0" applyFont="1" applyFill="1" applyBorder="1" applyAlignment="1" applyProtection="1">
      <alignment horizontal="center"/>
      <protection locked="0" hidden="1"/>
    </xf>
    <xf numFmtId="0" fontId="3" fillId="3" borderId="5" xfId="0" applyFont="1" applyFill="1" applyBorder="1" applyAlignment="1" applyProtection="1">
      <alignment horizontal="center"/>
      <protection locked="0" hidden="1"/>
    </xf>
    <xf numFmtId="0" fontId="3" fillId="3" borderId="18" xfId="0" applyFont="1" applyFill="1" applyBorder="1" applyAlignment="1" applyProtection="1">
      <alignment horizontal="center"/>
      <protection locked="0" hidden="1"/>
    </xf>
    <xf numFmtId="0" fontId="7" fillId="4" borderId="22" xfId="0" applyFont="1" applyFill="1" applyBorder="1" applyAlignment="1" applyProtection="1">
      <alignment horizontal="left"/>
      <protection locked="0"/>
    </xf>
    <xf numFmtId="0" fontId="7" fillId="4" borderId="23" xfId="0" applyFont="1" applyFill="1" applyBorder="1" applyAlignment="1" applyProtection="1">
      <alignment horizontal="left"/>
      <protection locked="0"/>
    </xf>
    <xf numFmtId="0" fontId="3" fillId="3" borderId="22" xfId="0" applyFont="1" applyFill="1" applyBorder="1" applyAlignment="1" applyProtection="1">
      <alignment horizontal="center" vertical="center"/>
      <protection locked="0" hidden="1"/>
    </xf>
    <xf numFmtId="0" fontId="3" fillId="3" borderId="23" xfId="0" applyFont="1" applyFill="1" applyBorder="1" applyAlignment="1" applyProtection="1">
      <alignment horizontal="center" vertical="center"/>
      <protection locked="0" hidden="1"/>
    </xf>
    <xf numFmtId="0" fontId="3" fillId="3" borderId="27" xfId="0" applyFont="1" applyFill="1" applyBorder="1" applyAlignment="1" applyProtection="1">
      <alignment horizontal="center" vertical="center"/>
      <protection locked="0" hidden="1"/>
    </xf>
    <xf numFmtId="0" fontId="3" fillId="3" borderId="1" xfId="0" applyFont="1" applyFill="1" applyBorder="1" applyAlignment="1" applyProtection="1">
      <alignment horizontal="center" vertical="center"/>
      <protection locked="0" hidden="1"/>
    </xf>
    <xf numFmtId="0" fontId="3" fillId="3" borderId="33" xfId="0" applyFont="1" applyFill="1" applyBorder="1" applyAlignment="1" applyProtection="1">
      <alignment horizontal="center" vertical="center"/>
      <protection locked="0" hidden="1"/>
    </xf>
    <xf numFmtId="0" fontId="3" fillId="3" borderId="13" xfId="0" applyFont="1" applyFill="1" applyBorder="1" applyAlignment="1" applyProtection="1">
      <alignment horizontal="center"/>
      <protection locked="0" hidden="1"/>
    </xf>
    <xf numFmtId="0" fontId="3" fillId="3" borderId="6" xfId="0" applyFont="1" applyFill="1" applyBorder="1" applyAlignment="1" applyProtection="1">
      <alignment horizontal="center"/>
      <protection locked="0" hidden="1"/>
    </xf>
    <xf numFmtId="0" fontId="7" fillId="4" borderId="7" xfId="4" applyFont="1" applyFill="1" applyBorder="1" applyAlignment="1" applyProtection="1">
      <alignment horizontal="center" wrapText="1"/>
      <protection locked="0"/>
    </xf>
    <xf numFmtId="0" fontId="7" fillId="4" borderId="8" xfId="4" applyFont="1" applyFill="1" applyBorder="1" applyAlignment="1" applyProtection="1">
      <alignment horizontal="center" wrapText="1"/>
      <protection locked="0"/>
    </xf>
  </cellXfs>
  <cellStyles count="6">
    <cellStyle name="Hiperlink" xfId="5" builtinId="8"/>
    <cellStyle name="Moeda" xfId="2" builtinId="4"/>
    <cellStyle name="Normal" xfId="0" builtinId="0"/>
    <cellStyle name="Normal_AnexoXIV - PlanilhaComposicaoPreco" xfId="4"/>
    <cellStyle name="Porcentagem" xfId="3" builtinId="5"/>
    <cellStyle name="Vírgula" xfId="1" builtinId="3"/>
  </cellStyles>
  <dxfs count="1">
    <dxf>
      <fill>
        <patternFill patternType="solid">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74366</xdr:colOff>
      <xdr:row>1</xdr:row>
      <xdr:rowOff>187575</xdr:rowOff>
    </xdr:to>
    <xdr:pic>
      <xdr:nvPicPr>
        <xdr:cNvPr id="3" name="Imagem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617"/>
        <a:stretch/>
      </xdr:blipFill>
      <xdr:spPr bwMode="auto">
        <a:xfrm>
          <a:off x="0" y="0"/>
          <a:ext cx="2036516"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4.bcb.gov.br/pec/taxas/port/ptaxnpesq.asp?id=txcotaca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J217"/>
  <sheetViews>
    <sheetView tabSelected="1" zoomScaleNormal="100" workbookViewId="0">
      <selection activeCell="D12" sqref="D12"/>
    </sheetView>
  </sheetViews>
  <sheetFormatPr defaultColWidth="11.42578125" defaultRowHeight="12.75" x14ac:dyDescent="0.2"/>
  <cols>
    <col min="1" max="1" width="29.42578125" style="74" customWidth="1"/>
    <col min="2" max="2" width="20.7109375" style="74" customWidth="1"/>
    <col min="3" max="3" width="23.7109375" style="75" customWidth="1"/>
    <col min="4" max="4" width="21.5703125" style="74" customWidth="1"/>
    <col min="5" max="5" width="18.140625" style="74" customWidth="1"/>
    <col min="6" max="6" width="19" style="75" customWidth="1"/>
    <col min="7" max="7" width="17.42578125" style="106" customWidth="1"/>
    <col min="8" max="10" width="15.42578125" style="105" customWidth="1"/>
    <col min="11" max="36" width="11.42578125" style="105"/>
    <col min="37" max="255" width="11.42578125" style="74"/>
    <col min="256" max="256" width="26.7109375" style="74" customWidth="1"/>
    <col min="257" max="258" width="17.28515625" style="74" customWidth="1"/>
    <col min="259" max="259" width="23.7109375" style="74" customWidth="1"/>
    <col min="260" max="260" width="21.5703125" style="74" customWidth="1"/>
    <col min="261" max="261" width="18.140625" style="74" customWidth="1"/>
    <col min="262" max="262" width="19" style="74" customWidth="1"/>
    <col min="263" max="263" width="17.42578125" style="74" customWidth="1"/>
    <col min="264" max="266" width="15.42578125" style="74" customWidth="1"/>
    <col min="267" max="511" width="11.42578125" style="74"/>
    <col min="512" max="512" width="26.7109375" style="74" customWidth="1"/>
    <col min="513" max="514" width="17.28515625" style="74" customWidth="1"/>
    <col min="515" max="515" width="23.7109375" style="74" customWidth="1"/>
    <col min="516" max="516" width="21.5703125" style="74" customWidth="1"/>
    <col min="517" max="517" width="18.140625" style="74" customWidth="1"/>
    <col min="518" max="518" width="19" style="74" customWidth="1"/>
    <col min="519" max="519" width="17.42578125" style="74" customWidth="1"/>
    <col min="520" max="522" width="15.42578125" style="74" customWidth="1"/>
    <col min="523" max="767" width="11.42578125" style="74"/>
    <col min="768" max="768" width="26.7109375" style="74" customWidth="1"/>
    <col min="769" max="770" width="17.28515625" style="74" customWidth="1"/>
    <col min="771" max="771" width="23.7109375" style="74" customWidth="1"/>
    <col min="772" max="772" width="21.5703125" style="74" customWidth="1"/>
    <col min="773" max="773" width="18.140625" style="74" customWidth="1"/>
    <col min="774" max="774" width="19" style="74" customWidth="1"/>
    <col min="775" max="775" width="17.42578125" style="74" customWidth="1"/>
    <col min="776" max="778" width="15.42578125" style="74" customWidth="1"/>
    <col min="779" max="1023" width="11.42578125" style="74"/>
    <col min="1024" max="1024" width="26.7109375" style="74" customWidth="1"/>
    <col min="1025" max="1026" width="17.28515625" style="74" customWidth="1"/>
    <col min="1027" max="1027" width="23.7109375" style="74" customWidth="1"/>
    <col min="1028" max="1028" width="21.5703125" style="74" customWidth="1"/>
    <col min="1029" max="1029" width="18.140625" style="74" customWidth="1"/>
    <col min="1030" max="1030" width="19" style="74" customWidth="1"/>
    <col min="1031" max="1031" width="17.42578125" style="74" customWidth="1"/>
    <col min="1032" max="1034" width="15.42578125" style="74" customWidth="1"/>
    <col min="1035" max="1279" width="11.42578125" style="74"/>
    <col min="1280" max="1280" width="26.7109375" style="74" customWidth="1"/>
    <col min="1281" max="1282" width="17.28515625" style="74" customWidth="1"/>
    <col min="1283" max="1283" width="23.7109375" style="74" customWidth="1"/>
    <col min="1284" max="1284" width="21.5703125" style="74" customWidth="1"/>
    <col min="1285" max="1285" width="18.140625" style="74" customWidth="1"/>
    <col min="1286" max="1286" width="19" style="74" customWidth="1"/>
    <col min="1287" max="1287" width="17.42578125" style="74" customWidth="1"/>
    <col min="1288" max="1290" width="15.42578125" style="74" customWidth="1"/>
    <col min="1291" max="1535" width="11.42578125" style="74"/>
    <col min="1536" max="1536" width="26.7109375" style="74" customWidth="1"/>
    <col min="1537" max="1538" width="17.28515625" style="74" customWidth="1"/>
    <col min="1539" max="1539" width="23.7109375" style="74" customWidth="1"/>
    <col min="1540" max="1540" width="21.5703125" style="74" customWidth="1"/>
    <col min="1541" max="1541" width="18.140625" style="74" customWidth="1"/>
    <col min="1542" max="1542" width="19" style="74" customWidth="1"/>
    <col min="1543" max="1543" width="17.42578125" style="74" customWidth="1"/>
    <col min="1544" max="1546" width="15.42578125" style="74" customWidth="1"/>
    <col min="1547" max="1791" width="11.42578125" style="74"/>
    <col min="1792" max="1792" width="26.7109375" style="74" customWidth="1"/>
    <col min="1793" max="1794" width="17.28515625" style="74" customWidth="1"/>
    <col min="1795" max="1795" width="23.7109375" style="74" customWidth="1"/>
    <col min="1796" max="1796" width="21.5703125" style="74" customWidth="1"/>
    <col min="1797" max="1797" width="18.140625" style="74" customWidth="1"/>
    <col min="1798" max="1798" width="19" style="74" customWidth="1"/>
    <col min="1799" max="1799" width="17.42578125" style="74" customWidth="1"/>
    <col min="1800" max="1802" width="15.42578125" style="74" customWidth="1"/>
    <col min="1803" max="2047" width="11.42578125" style="74"/>
    <col min="2048" max="2048" width="26.7109375" style="74" customWidth="1"/>
    <col min="2049" max="2050" width="17.28515625" style="74" customWidth="1"/>
    <col min="2051" max="2051" width="23.7109375" style="74" customWidth="1"/>
    <col min="2052" max="2052" width="21.5703125" style="74" customWidth="1"/>
    <col min="2053" max="2053" width="18.140625" style="74" customWidth="1"/>
    <col min="2054" max="2054" width="19" style="74" customWidth="1"/>
    <col min="2055" max="2055" width="17.42578125" style="74" customWidth="1"/>
    <col min="2056" max="2058" width="15.42578125" style="74" customWidth="1"/>
    <col min="2059" max="2303" width="11.42578125" style="74"/>
    <col min="2304" max="2304" width="26.7109375" style="74" customWidth="1"/>
    <col min="2305" max="2306" width="17.28515625" style="74" customWidth="1"/>
    <col min="2307" max="2307" width="23.7109375" style="74" customWidth="1"/>
    <col min="2308" max="2308" width="21.5703125" style="74" customWidth="1"/>
    <col min="2309" max="2309" width="18.140625" style="74" customWidth="1"/>
    <col min="2310" max="2310" width="19" style="74" customWidth="1"/>
    <col min="2311" max="2311" width="17.42578125" style="74" customWidth="1"/>
    <col min="2312" max="2314" width="15.42578125" style="74" customWidth="1"/>
    <col min="2315" max="2559" width="11.42578125" style="74"/>
    <col min="2560" max="2560" width="26.7109375" style="74" customWidth="1"/>
    <col min="2561" max="2562" width="17.28515625" style="74" customWidth="1"/>
    <col min="2563" max="2563" width="23.7109375" style="74" customWidth="1"/>
    <col min="2564" max="2564" width="21.5703125" style="74" customWidth="1"/>
    <col min="2565" max="2565" width="18.140625" style="74" customWidth="1"/>
    <col min="2566" max="2566" width="19" style="74" customWidth="1"/>
    <col min="2567" max="2567" width="17.42578125" style="74" customWidth="1"/>
    <col min="2568" max="2570" width="15.42578125" style="74" customWidth="1"/>
    <col min="2571" max="2815" width="11.42578125" style="74"/>
    <col min="2816" max="2816" width="26.7109375" style="74" customWidth="1"/>
    <col min="2817" max="2818" width="17.28515625" style="74" customWidth="1"/>
    <col min="2819" max="2819" width="23.7109375" style="74" customWidth="1"/>
    <col min="2820" max="2820" width="21.5703125" style="74" customWidth="1"/>
    <col min="2821" max="2821" width="18.140625" style="74" customWidth="1"/>
    <col min="2822" max="2822" width="19" style="74" customWidth="1"/>
    <col min="2823" max="2823" width="17.42578125" style="74" customWidth="1"/>
    <col min="2824" max="2826" width="15.42578125" style="74" customWidth="1"/>
    <col min="2827" max="3071" width="11.42578125" style="74"/>
    <col min="3072" max="3072" width="26.7109375" style="74" customWidth="1"/>
    <col min="3073" max="3074" width="17.28515625" style="74" customWidth="1"/>
    <col min="3075" max="3075" width="23.7109375" style="74" customWidth="1"/>
    <col min="3076" max="3076" width="21.5703125" style="74" customWidth="1"/>
    <col min="3077" max="3077" width="18.140625" style="74" customWidth="1"/>
    <col min="3078" max="3078" width="19" style="74" customWidth="1"/>
    <col min="3079" max="3079" width="17.42578125" style="74" customWidth="1"/>
    <col min="3080" max="3082" width="15.42578125" style="74" customWidth="1"/>
    <col min="3083" max="3327" width="11.42578125" style="74"/>
    <col min="3328" max="3328" width="26.7109375" style="74" customWidth="1"/>
    <col min="3329" max="3330" width="17.28515625" style="74" customWidth="1"/>
    <col min="3331" max="3331" width="23.7109375" style="74" customWidth="1"/>
    <col min="3332" max="3332" width="21.5703125" style="74" customWidth="1"/>
    <col min="3333" max="3333" width="18.140625" style="74" customWidth="1"/>
    <col min="3334" max="3334" width="19" style="74" customWidth="1"/>
    <col min="3335" max="3335" width="17.42578125" style="74" customWidth="1"/>
    <col min="3336" max="3338" width="15.42578125" style="74" customWidth="1"/>
    <col min="3339" max="3583" width="11.42578125" style="74"/>
    <col min="3584" max="3584" width="26.7109375" style="74" customWidth="1"/>
    <col min="3585" max="3586" width="17.28515625" style="74" customWidth="1"/>
    <col min="3587" max="3587" width="23.7109375" style="74" customWidth="1"/>
    <col min="3588" max="3588" width="21.5703125" style="74" customWidth="1"/>
    <col min="3589" max="3589" width="18.140625" style="74" customWidth="1"/>
    <col min="3590" max="3590" width="19" style="74" customWidth="1"/>
    <col min="3591" max="3591" width="17.42578125" style="74" customWidth="1"/>
    <col min="3592" max="3594" width="15.42578125" style="74" customWidth="1"/>
    <col min="3595" max="3839" width="11.42578125" style="74"/>
    <col min="3840" max="3840" width="26.7109375" style="74" customWidth="1"/>
    <col min="3841" max="3842" width="17.28515625" style="74" customWidth="1"/>
    <col min="3843" max="3843" width="23.7109375" style="74" customWidth="1"/>
    <col min="3844" max="3844" width="21.5703125" style="74" customWidth="1"/>
    <col min="3845" max="3845" width="18.140625" style="74" customWidth="1"/>
    <col min="3846" max="3846" width="19" style="74" customWidth="1"/>
    <col min="3847" max="3847" width="17.42578125" style="74" customWidth="1"/>
    <col min="3848" max="3850" width="15.42578125" style="74" customWidth="1"/>
    <col min="3851" max="4095" width="11.42578125" style="74"/>
    <col min="4096" max="4096" width="26.7109375" style="74" customWidth="1"/>
    <col min="4097" max="4098" width="17.28515625" style="74" customWidth="1"/>
    <col min="4099" max="4099" width="23.7109375" style="74" customWidth="1"/>
    <col min="4100" max="4100" width="21.5703125" style="74" customWidth="1"/>
    <col min="4101" max="4101" width="18.140625" style="74" customWidth="1"/>
    <col min="4102" max="4102" width="19" style="74" customWidth="1"/>
    <col min="4103" max="4103" width="17.42578125" style="74" customWidth="1"/>
    <col min="4104" max="4106" width="15.42578125" style="74" customWidth="1"/>
    <col min="4107" max="4351" width="11.42578125" style="74"/>
    <col min="4352" max="4352" width="26.7109375" style="74" customWidth="1"/>
    <col min="4353" max="4354" width="17.28515625" style="74" customWidth="1"/>
    <col min="4355" max="4355" width="23.7109375" style="74" customWidth="1"/>
    <col min="4356" max="4356" width="21.5703125" style="74" customWidth="1"/>
    <col min="4357" max="4357" width="18.140625" style="74" customWidth="1"/>
    <col min="4358" max="4358" width="19" style="74" customWidth="1"/>
    <col min="4359" max="4359" width="17.42578125" style="74" customWidth="1"/>
    <col min="4360" max="4362" width="15.42578125" style="74" customWidth="1"/>
    <col min="4363" max="4607" width="11.42578125" style="74"/>
    <col min="4608" max="4608" width="26.7109375" style="74" customWidth="1"/>
    <col min="4609" max="4610" width="17.28515625" style="74" customWidth="1"/>
    <col min="4611" max="4611" width="23.7109375" style="74" customWidth="1"/>
    <col min="4612" max="4612" width="21.5703125" style="74" customWidth="1"/>
    <col min="4613" max="4613" width="18.140625" style="74" customWidth="1"/>
    <col min="4614" max="4614" width="19" style="74" customWidth="1"/>
    <col min="4615" max="4615" width="17.42578125" style="74" customWidth="1"/>
    <col min="4616" max="4618" width="15.42578125" style="74" customWidth="1"/>
    <col min="4619" max="4863" width="11.42578125" style="74"/>
    <col min="4864" max="4864" width="26.7109375" style="74" customWidth="1"/>
    <col min="4865" max="4866" width="17.28515625" style="74" customWidth="1"/>
    <col min="4867" max="4867" width="23.7109375" style="74" customWidth="1"/>
    <col min="4868" max="4868" width="21.5703125" style="74" customWidth="1"/>
    <col min="4869" max="4869" width="18.140625" style="74" customWidth="1"/>
    <col min="4870" max="4870" width="19" style="74" customWidth="1"/>
    <col min="4871" max="4871" width="17.42578125" style="74" customWidth="1"/>
    <col min="4872" max="4874" width="15.42578125" style="74" customWidth="1"/>
    <col min="4875" max="5119" width="11.42578125" style="74"/>
    <col min="5120" max="5120" width="26.7109375" style="74" customWidth="1"/>
    <col min="5121" max="5122" width="17.28515625" style="74" customWidth="1"/>
    <col min="5123" max="5123" width="23.7109375" style="74" customWidth="1"/>
    <col min="5124" max="5124" width="21.5703125" style="74" customWidth="1"/>
    <col min="5125" max="5125" width="18.140625" style="74" customWidth="1"/>
    <col min="5126" max="5126" width="19" style="74" customWidth="1"/>
    <col min="5127" max="5127" width="17.42578125" style="74" customWidth="1"/>
    <col min="5128" max="5130" width="15.42578125" style="74" customWidth="1"/>
    <col min="5131" max="5375" width="11.42578125" style="74"/>
    <col min="5376" max="5376" width="26.7109375" style="74" customWidth="1"/>
    <col min="5377" max="5378" width="17.28515625" style="74" customWidth="1"/>
    <col min="5379" max="5379" width="23.7109375" style="74" customWidth="1"/>
    <col min="5380" max="5380" width="21.5703125" style="74" customWidth="1"/>
    <col min="5381" max="5381" width="18.140625" style="74" customWidth="1"/>
    <col min="5382" max="5382" width="19" style="74" customWidth="1"/>
    <col min="5383" max="5383" width="17.42578125" style="74" customWidth="1"/>
    <col min="5384" max="5386" width="15.42578125" style="74" customWidth="1"/>
    <col min="5387" max="5631" width="11.42578125" style="74"/>
    <col min="5632" max="5632" width="26.7109375" style="74" customWidth="1"/>
    <col min="5633" max="5634" width="17.28515625" style="74" customWidth="1"/>
    <col min="5635" max="5635" width="23.7109375" style="74" customWidth="1"/>
    <col min="5636" max="5636" width="21.5703125" style="74" customWidth="1"/>
    <col min="5637" max="5637" width="18.140625" style="74" customWidth="1"/>
    <col min="5638" max="5638" width="19" style="74" customWidth="1"/>
    <col min="5639" max="5639" width="17.42578125" style="74" customWidth="1"/>
    <col min="5640" max="5642" width="15.42578125" style="74" customWidth="1"/>
    <col min="5643" max="5887" width="11.42578125" style="74"/>
    <col min="5888" max="5888" width="26.7109375" style="74" customWidth="1"/>
    <col min="5889" max="5890" width="17.28515625" style="74" customWidth="1"/>
    <col min="5891" max="5891" width="23.7109375" style="74" customWidth="1"/>
    <col min="5892" max="5892" width="21.5703125" style="74" customWidth="1"/>
    <col min="5893" max="5893" width="18.140625" style="74" customWidth="1"/>
    <col min="5894" max="5894" width="19" style="74" customWidth="1"/>
    <col min="5895" max="5895" width="17.42578125" style="74" customWidth="1"/>
    <col min="5896" max="5898" width="15.42578125" style="74" customWidth="1"/>
    <col min="5899" max="6143" width="11.42578125" style="74"/>
    <col min="6144" max="6144" width="26.7109375" style="74" customWidth="1"/>
    <col min="6145" max="6146" width="17.28515625" style="74" customWidth="1"/>
    <col min="6147" max="6147" width="23.7109375" style="74" customWidth="1"/>
    <col min="6148" max="6148" width="21.5703125" style="74" customWidth="1"/>
    <col min="6149" max="6149" width="18.140625" style="74" customWidth="1"/>
    <col min="6150" max="6150" width="19" style="74" customWidth="1"/>
    <col min="6151" max="6151" width="17.42578125" style="74" customWidth="1"/>
    <col min="6152" max="6154" width="15.42578125" style="74" customWidth="1"/>
    <col min="6155" max="6399" width="11.42578125" style="74"/>
    <col min="6400" max="6400" width="26.7109375" style="74" customWidth="1"/>
    <col min="6401" max="6402" width="17.28515625" style="74" customWidth="1"/>
    <col min="6403" max="6403" width="23.7109375" style="74" customWidth="1"/>
    <col min="6404" max="6404" width="21.5703125" style="74" customWidth="1"/>
    <col min="6405" max="6405" width="18.140625" style="74" customWidth="1"/>
    <col min="6406" max="6406" width="19" style="74" customWidth="1"/>
    <col min="6407" max="6407" width="17.42578125" style="74" customWidth="1"/>
    <col min="6408" max="6410" width="15.42578125" style="74" customWidth="1"/>
    <col min="6411" max="6655" width="11.42578125" style="74"/>
    <col min="6656" max="6656" width="26.7109375" style="74" customWidth="1"/>
    <col min="6657" max="6658" width="17.28515625" style="74" customWidth="1"/>
    <col min="6659" max="6659" width="23.7109375" style="74" customWidth="1"/>
    <col min="6660" max="6660" width="21.5703125" style="74" customWidth="1"/>
    <col min="6661" max="6661" width="18.140625" style="74" customWidth="1"/>
    <col min="6662" max="6662" width="19" style="74" customWidth="1"/>
    <col min="6663" max="6663" width="17.42578125" style="74" customWidth="1"/>
    <col min="6664" max="6666" width="15.42578125" style="74" customWidth="1"/>
    <col min="6667" max="6911" width="11.42578125" style="74"/>
    <col min="6912" max="6912" width="26.7109375" style="74" customWidth="1"/>
    <col min="6913" max="6914" width="17.28515625" style="74" customWidth="1"/>
    <col min="6915" max="6915" width="23.7109375" style="74" customWidth="1"/>
    <col min="6916" max="6916" width="21.5703125" style="74" customWidth="1"/>
    <col min="6917" max="6917" width="18.140625" style="74" customWidth="1"/>
    <col min="6918" max="6918" width="19" style="74" customWidth="1"/>
    <col min="6919" max="6919" width="17.42578125" style="74" customWidth="1"/>
    <col min="6920" max="6922" width="15.42578125" style="74" customWidth="1"/>
    <col min="6923" max="7167" width="11.42578125" style="74"/>
    <col min="7168" max="7168" width="26.7109375" style="74" customWidth="1"/>
    <col min="7169" max="7170" width="17.28515625" style="74" customWidth="1"/>
    <col min="7171" max="7171" width="23.7109375" style="74" customWidth="1"/>
    <col min="7172" max="7172" width="21.5703125" style="74" customWidth="1"/>
    <col min="7173" max="7173" width="18.140625" style="74" customWidth="1"/>
    <col min="7174" max="7174" width="19" style="74" customWidth="1"/>
    <col min="7175" max="7175" width="17.42578125" style="74" customWidth="1"/>
    <col min="7176" max="7178" width="15.42578125" style="74" customWidth="1"/>
    <col min="7179" max="7423" width="11.42578125" style="74"/>
    <col min="7424" max="7424" width="26.7109375" style="74" customWidth="1"/>
    <col min="7425" max="7426" width="17.28515625" style="74" customWidth="1"/>
    <col min="7427" max="7427" width="23.7109375" style="74" customWidth="1"/>
    <col min="7428" max="7428" width="21.5703125" style="74" customWidth="1"/>
    <col min="7429" max="7429" width="18.140625" style="74" customWidth="1"/>
    <col min="7430" max="7430" width="19" style="74" customWidth="1"/>
    <col min="7431" max="7431" width="17.42578125" style="74" customWidth="1"/>
    <col min="7432" max="7434" width="15.42578125" style="74" customWidth="1"/>
    <col min="7435" max="7679" width="11.42578125" style="74"/>
    <col min="7680" max="7680" width="26.7109375" style="74" customWidth="1"/>
    <col min="7681" max="7682" width="17.28515625" style="74" customWidth="1"/>
    <col min="7683" max="7683" width="23.7109375" style="74" customWidth="1"/>
    <col min="7684" max="7684" width="21.5703125" style="74" customWidth="1"/>
    <col min="7685" max="7685" width="18.140625" style="74" customWidth="1"/>
    <col min="7686" max="7686" width="19" style="74" customWidth="1"/>
    <col min="7687" max="7687" width="17.42578125" style="74" customWidth="1"/>
    <col min="7688" max="7690" width="15.42578125" style="74" customWidth="1"/>
    <col min="7691" max="7935" width="11.42578125" style="74"/>
    <col min="7936" max="7936" width="26.7109375" style="74" customWidth="1"/>
    <col min="7937" max="7938" width="17.28515625" style="74" customWidth="1"/>
    <col min="7939" max="7939" width="23.7109375" style="74" customWidth="1"/>
    <col min="7940" max="7940" width="21.5703125" style="74" customWidth="1"/>
    <col min="7941" max="7941" width="18.140625" style="74" customWidth="1"/>
    <col min="7942" max="7942" width="19" style="74" customWidth="1"/>
    <col min="7943" max="7943" width="17.42578125" style="74" customWidth="1"/>
    <col min="7944" max="7946" width="15.42578125" style="74" customWidth="1"/>
    <col min="7947" max="8191" width="11.42578125" style="74"/>
    <col min="8192" max="8192" width="26.7109375" style="74" customWidth="1"/>
    <col min="8193" max="8194" width="17.28515625" style="74" customWidth="1"/>
    <col min="8195" max="8195" width="23.7109375" style="74" customWidth="1"/>
    <col min="8196" max="8196" width="21.5703125" style="74" customWidth="1"/>
    <col min="8197" max="8197" width="18.140625" style="74" customWidth="1"/>
    <col min="8198" max="8198" width="19" style="74" customWidth="1"/>
    <col min="8199" max="8199" width="17.42578125" style="74" customWidth="1"/>
    <col min="8200" max="8202" width="15.42578125" style="74" customWidth="1"/>
    <col min="8203" max="8447" width="11.42578125" style="74"/>
    <col min="8448" max="8448" width="26.7109375" style="74" customWidth="1"/>
    <col min="8449" max="8450" width="17.28515625" style="74" customWidth="1"/>
    <col min="8451" max="8451" width="23.7109375" style="74" customWidth="1"/>
    <col min="8452" max="8452" width="21.5703125" style="74" customWidth="1"/>
    <col min="8453" max="8453" width="18.140625" style="74" customWidth="1"/>
    <col min="8454" max="8454" width="19" style="74" customWidth="1"/>
    <col min="8455" max="8455" width="17.42578125" style="74" customWidth="1"/>
    <col min="8456" max="8458" width="15.42578125" style="74" customWidth="1"/>
    <col min="8459" max="8703" width="11.42578125" style="74"/>
    <col min="8704" max="8704" width="26.7109375" style="74" customWidth="1"/>
    <col min="8705" max="8706" width="17.28515625" style="74" customWidth="1"/>
    <col min="8707" max="8707" width="23.7109375" style="74" customWidth="1"/>
    <col min="8708" max="8708" width="21.5703125" style="74" customWidth="1"/>
    <col min="8709" max="8709" width="18.140625" style="74" customWidth="1"/>
    <col min="8710" max="8710" width="19" style="74" customWidth="1"/>
    <col min="8711" max="8711" width="17.42578125" style="74" customWidth="1"/>
    <col min="8712" max="8714" width="15.42578125" style="74" customWidth="1"/>
    <col min="8715" max="8959" width="11.42578125" style="74"/>
    <col min="8960" max="8960" width="26.7109375" style="74" customWidth="1"/>
    <col min="8961" max="8962" width="17.28515625" style="74" customWidth="1"/>
    <col min="8963" max="8963" width="23.7109375" style="74" customWidth="1"/>
    <col min="8964" max="8964" width="21.5703125" style="74" customWidth="1"/>
    <col min="8965" max="8965" width="18.140625" style="74" customWidth="1"/>
    <col min="8966" max="8966" width="19" style="74" customWidth="1"/>
    <col min="8967" max="8967" width="17.42578125" style="74" customWidth="1"/>
    <col min="8968" max="8970" width="15.42578125" style="74" customWidth="1"/>
    <col min="8971" max="9215" width="11.42578125" style="74"/>
    <col min="9216" max="9216" width="26.7109375" style="74" customWidth="1"/>
    <col min="9217" max="9218" width="17.28515625" style="74" customWidth="1"/>
    <col min="9219" max="9219" width="23.7109375" style="74" customWidth="1"/>
    <col min="9220" max="9220" width="21.5703125" style="74" customWidth="1"/>
    <col min="9221" max="9221" width="18.140625" style="74" customWidth="1"/>
    <col min="9222" max="9222" width="19" style="74" customWidth="1"/>
    <col min="9223" max="9223" width="17.42578125" style="74" customWidth="1"/>
    <col min="9224" max="9226" width="15.42578125" style="74" customWidth="1"/>
    <col min="9227" max="9471" width="11.42578125" style="74"/>
    <col min="9472" max="9472" width="26.7109375" style="74" customWidth="1"/>
    <col min="9473" max="9474" width="17.28515625" style="74" customWidth="1"/>
    <col min="9475" max="9475" width="23.7109375" style="74" customWidth="1"/>
    <col min="9476" max="9476" width="21.5703125" style="74" customWidth="1"/>
    <col min="9477" max="9477" width="18.140625" style="74" customWidth="1"/>
    <col min="9478" max="9478" width="19" style="74" customWidth="1"/>
    <col min="9479" max="9479" width="17.42578125" style="74" customWidth="1"/>
    <col min="9480" max="9482" width="15.42578125" style="74" customWidth="1"/>
    <col min="9483" max="9727" width="11.42578125" style="74"/>
    <col min="9728" max="9728" width="26.7109375" style="74" customWidth="1"/>
    <col min="9729" max="9730" width="17.28515625" style="74" customWidth="1"/>
    <col min="9731" max="9731" width="23.7109375" style="74" customWidth="1"/>
    <col min="9732" max="9732" width="21.5703125" style="74" customWidth="1"/>
    <col min="9733" max="9733" width="18.140625" style="74" customWidth="1"/>
    <col min="9734" max="9734" width="19" style="74" customWidth="1"/>
    <col min="9735" max="9735" width="17.42578125" style="74" customWidth="1"/>
    <col min="9736" max="9738" width="15.42578125" style="74" customWidth="1"/>
    <col min="9739" max="9983" width="11.42578125" style="74"/>
    <col min="9984" max="9984" width="26.7109375" style="74" customWidth="1"/>
    <col min="9985" max="9986" width="17.28515625" style="74" customWidth="1"/>
    <col min="9987" max="9987" width="23.7109375" style="74" customWidth="1"/>
    <col min="9988" max="9988" width="21.5703125" style="74" customWidth="1"/>
    <col min="9989" max="9989" width="18.140625" style="74" customWidth="1"/>
    <col min="9990" max="9990" width="19" style="74" customWidth="1"/>
    <col min="9991" max="9991" width="17.42578125" style="74" customWidth="1"/>
    <col min="9992" max="9994" width="15.42578125" style="74" customWidth="1"/>
    <col min="9995" max="10239" width="11.42578125" style="74"/>
    <col min="10240" max="10240" width="26.7109375" style="74" customWidth="1"/>
    <col min="10241" max="10242" width="17.28515625" style="74" customWidth="1"/>
    <col min="10243" max="10243" width="23.7109375" style="74" customWidth="1"/>
    <col min="10244" max="10244" width="21.5703125" style="74" customWidth="1"/>
    <col min="10245" max="10245" width="18.140625" style="74" customWidth="1"/>
    <col min="10246" max="10246" width="19" style="74" customWidth="1"/>
    <col min="10247" max="10247" width="17.42578125" style="74" customWidth="1"/>
    <col min="10248" max="10250" width="15.42578125" style="74" customWidth="1"/>
    <col min="10251" max="10495" width="11.42578125" style="74"/>
    <col min="10496" max="10496" width="26.7109375" style="74" customWidth="1"/>
    <col min="10497" max="10498" width="17.28515625" style="74" customWidth="1"/>
    <col min="10499" max="10499" width="23.7109375" style="74" customWidth="1"/>
    <col min="10500" max="10500" width="21.5703125" style="74" customWidth="1"/>
    <col min="10501" max="10501" width="18.140625" style="74" customWidth="1"/>
    <col min="10502" max="10502" width="19" style="74" customWidth="1"/>
    <col min="10503" max="10503" width="17.42578125" style="74" customWidth="1"/>
    <col min="10504" max="10506" width="15.42578125" style="74" customWidth="1"/>
    <col min="10507" max="10751" width="11.42578125" style="74"/>
    <col min="10752" max="10752" width="26.7109375" style="74" customWidth="1"/>
    <col min="10753" max="10754" width="17.28515625" style="74" customWidth="1"/>
    <col min="10755" max="10755" width="23.7109375" style="74" customWidth="1"/>
    <col min="10756" max="10756" width="21.5703125" style="74" customWidth="1"/>
    <col min="10757" max="10757" width="18.140625" style="74" customWidth="1"/>
    <col min="10758" max="10758" width="19" style="74" customWidth="1"/>
    <col min="10759" max="10759" width="17.42578125" style="74" customWidth="1"/>
    <col min="10760" max="10762" width="15.42578125" style="74" customWidth="1"/>
    <col min="10763" max="11007" width="11.42578125" style="74"/>
    <col min="11008" max="11008" width="26.7109375" style="74" customWidth="1"/>
    <col min="11009" max="11010" width="17.28515625" style="74" customWidth="1"/>
    <col min="11011" max="11011" width="23.7109375" style="74" customWidth="1"/>
    <col min="11012" max="11012" width="21.5703125" style="74" customWidth="1"/>
    <col min="11013" max="11013" width="18.140625" style="74" customWidth="1"/>
    <col min="11014" max="11014" width="19" style="74" customWidth="1"/>
    <col min="11015" max="11015" width="17.42578125" style="74" customWidth="1"/>
    <col min="11016" max="11018" width="15.42578125" style="74" customWidth="1"/>
    <col min="11019" max="11263" width="11.42578125" style="74"/>
    <col min="11264" max="11264" width="26.7109375" style="74" customWidth="1"/>
    <col min="11265" max="11266" width="17.28515625" style="74" customWidth="1"/>
    <col min="11267" max="11267" width="23.7109375" style="74" customWidth="1"/>
    <col min="11268" max="11268" width="21.5703125" style="74" customWidth="1"/>
    <col min="11269" max="11269" width="18.140625" style="74" customWidth="1"/>
    <col min="11270" max="11270" width="19" style="74" customWidth="1"/>
    <col min="11271" max="11271" width="17.42578125" style="74" customWidth="1"/>
    <col min="11272" max="11274" width="15.42578125" style="74" customWidth="1"/>
    <col min="11275" max="11519" width="11.42578125" style="74"/>
    <col min="11520" max="11520" width="26.7109375" style="74" customWidth="1"/>
    <col min="11521" max="11522" width="17.28515625" style="74" customWidth="1"/>
    <col min="11523" max="11523" width="23.7109375" style="74" customWidth="1"/>
    <col min="11524" max="11524" width="21.5703125" style="74" customWidth="1"/>
    <col min="11525" max="11525" width="18.140625" style="74" customWidth="1"/>
    <col min="11526" max="11526" width="19" style="74" customWidth="1"/>
    <col min="11527" max="11527" width="17.42578125" style="74" customWidth="1"/>
    <col min="11528" max="11530" width="15.42578125" style="74" customWidth="1"/>
    <col min="11531" max="11775" width="11.42578125" style="74"/>
    <col min="11776" max="11776" width="26.7109375" style="74" customWidth="1"/>
    <col min="11777" max="11778" width="17.28515625" style="74" customWidth="1"/>
    <col min="11779" max="11779" width="23.7109375" style="74" customWidth="1"/>
    <col min="11780" max="11780" width="21.5703125" style="74" customWidth="1"/>
    <col min="11781" max="11781" width="18.140625" style="74" customWidth="1"/>
    <col min="11782" max="11782" width="19" style="74" customWidth="1"/>
    <col min="11783" max="11783" width="17.42578125" style="74" customWidth="1"/>
    <col min="11784" max="11786" width="15.42578125" style="74" customWidth="1"/>
    <col min="11787" max="12031" width="11.42578125" style="74"/>
    <col min="12032" max="12032" width="26.7109375" style="74" customWidth="1"/>
    <col min="12033" max="12034" width="17.28515625" style="74" customWidth="1"/>
    <col min="12035" max="12035" width="23.7109375" style="74" customWidth="1"/>
    <col min="12036" max="12036" width="21.5703125" style="74" customWidth="1"/>
    <col min="12037" max="12037" width="18.140625" style="74" customWidth="1"/>
    <col min="12038" max="12038" width="19" style="74" customWidth="1"/>
    <col min="12039" max="12039" width="17.42578125" style="74" customWidth="1"/>
    <col min="12040" max="12042" width="15.42578125" style="74" customWidth="1"/>
    <col min="12043" max="12287" width="11.42578125" style="74"/>
    <col min="12288" max="12288" width="26.7109375" style="74" customWidth="1"/>
    <col min="12289" max="12290" width="17.28515625" style="74" customWidth="1"/>
    <col min="12291" max="12291" width="23.7109375" style="74" customWidth="1"/>
    <col min="12292" max="12292" width="21.5703125" style="74" customWidth="1"/>
    <col min="12293" max="12293" width="18.140625" style="74" customWidth="1"/>
    <col min="12294" max="12294" width="19" style="74" customWidth="1"/>
    <col min="12295" max="12295" width="17.42578125" style="74" customWidth="1"/>
    <col min="12296" max="12298" width="15.42578125" style="74" customWidth="1"/>
    <col min="12299" max="12543" width="11.42578125" style="74"/>
    <col min="12544" max="12544" width="26.7109375" style="74" customWidth="1"/>
    <col min="12545" max="12546" width="17.28515625" style="74" customWidth="1"/>
    <col min="12547" max="12547" width="23.7109375" style="74" customWidth="1"/>
    <col min="12548" max="12548" width="21.5703125" style="74" customWidth="1"/>
    <col min="12549" max="12549" width="18.140625" style="74" customWidth="1"/>
    <col min="12550" max="12550" width="19" style="74" customWidth="1"/>
    <col min="12551" max="12551" width="17.42578125" style="74" customWidth="1"/>
    <col min="12552" max="12554" width="15.42578125" style="74" customWidth="1"/>
    <col min="12555" max="12799" width="11.42578125" style="74"/>
    <col min="12800" max="12800" width="26.7109375" style="74" customWidth="1"/>
    <col min="12801" max="12802" width="17.28515625" style="74" customWidth="1"/>
    <col min="12803" max="12803" width="23.7109375" style="74" customWidth="1"/>
    <col min="12804" max="12804" width="21.5703125" style="74" customWidth="1"/>
    <col min="12805" max="12805" width="18.140625" style="74" customWidth="1"/>
    <col min="12806" max="12806" width="19" style="74" customWidth="1"/>
    <col min="12807" max="12807" width="17.42578125" style="74" customWidth="1"/>
    <col min="12808" max="12810" width="15.42578125" style="74" customWidth="1"/>
    <col min="12811" max="13055" width="11.42578125" style="74"/>
    <col min="13056" max="13056" width="26.7109375" style="74" customWidth="1"/>
    <col min="13057" max="13058" width="17.28515625" style="74" customWidth="1"/>
    <col min="13059" max="13059" width="23.7109375" style="74" customWidth="1"/>
    <col min="13060" max="13060" width="21.5703125" style="74" customWidth="1"/>
    <col min="13061" max="13061" width="18.140625" style="74" customWidth="1"/>
    <col min="13062" max="13062" width="19" style="74" customWidth="1"/>
    <col min="13063" max="13063" width="17.42578125" style="74" customWidth="1"/>
    <col min="13064" max="13066" width="15.42578125" style="74" customWidth="1"/>
    <col min="13067" max="13311" width="11.42578125" style="74"/>
    <col min="13312" max="13312" width="26.7109375" style="74" customWidth="1"/>
    <col min="13313" max="13314" width="17.28515625" style="74" customWidth="1"/>
    <col min="13315" max="13315" width="23.7109375" style="74" customWidth="1"/>
    <col min="13316" max="13316" width="21.5703125" style="74" customWidth="1"/>
    <col min="13317" max="13317" width="18.140625" style="74" customWidth="1"/>
    <col min="13318" max="13318" width="19" style="74" customWidth="1"/>
    <col min="13319" max="13319" width="17.42578125" style="74" customWidth="1"/>
    <col min="13320" max="13322" width="15.42578125" style="74" customWidth="1"/>
    <col min="13323" max="13567" width="11.42578125" style="74"/>
    <col min="13568" max="13568" width="26.7109375" style="74" customWidth="1"/>
    <col min="13569" max="13570" width="17.28515625" style="74" customWidth="1"/>
    <col min="13571" max="13571" width="23.7109375" style="74" customWidth="1"/>
    <col min="13572" max="13572" width="21.5703125" style="74" customWidth="1"/>
    <col min="13573" max="13573" width="18.140625" style="74" customWidth="1"/>
    <col min="13574" max="13574" width="19" style="74" customWidth="1"/>
    <col min="13575" max="13575" width="17.42578125" style="74" customWidth="1"/>
    <col min="13576" max="13578" width="15.42578125" style="74" customWidth="1"/>
    <col min="13579" max="13823" width="11.42578125" style="74"/>
    <col min="13824" max="13824" width="26.7109375" style="74" customWidth="1"/>
    <col min="13825" max="13826" width="17.28515625" style="74" customWidth="1"/>
    <col min="13827" max="13827" width="23.7109375" style="74" customWidth="1"/>
    <col min="13828" max="13828" width="21.5703125" style="74" customWidth="1"/>
    <col min="13829" max="13829" width="18.140625" style="74" customWidth="1"/>
    <col min="13830" max="13830" width="19" style="74" customWidth="1"/>
    <col min="13831" max="13831" width="17.42578125" style="74" customWidth="1"/>
    <col min="13832" max="13834" width="15.42578125" style="74" customWidth="1"/>
    <col min="13835" max="14079" width="11.42578125" style="74"/>
    <col min="14080" max="14080" width="26.7109375" style="74" customWidth="1"/>
    <col min="14081" max="14082" width="17.28515625" style="74" customWidth="1"/>
    <col min="14083" max="14083" width="23.7109375" style="74" customWidth="1"/>
    <col min="14084" max="14084" width="21.5703125" style="74" customWidth="1"/>
    <col min="14085" max="14085" width="18.140625" style="74" customWidth="1"/>
    <col min="14086" max="14086" width="19" style="74" customWidth="1"/>
    <col min="14087" max="14087" width="17.42578125" style="74" customWidth="1"/>
    <col min="14088" max="14090" width="15.42578125" style="74" customWidth="1"/>
    <col min="14091" max="14335" width="11.42578125" style="74"/>
    <col min="14336" max="14336" width="26.7109375" style="74" customWidth="1"/>
    <col min="14337" max="14338" width="17.28515625" style="74" customWidth="1"/>
    <col min="14339" max="14339" width="23.7109375" style="74" customWidth="1"/>
    <col min="14340" max="14340" width="21.5703125" style="74" customWidth="1"/>
    <col min="14341" max="14341" width="18.140625" style="74" customWidth="1"/>
    <col min="14342" max="14342" width="19" style="74" customWidth="1"/>
    <col min="14343" max="14343" width="17.42578125" style="74" customWidth="1"/>
    <col min="14344" max="14346" width="15.42578125" style="74" customWidth="1"/>
    <col min="14347" max="14591" width="11.42578125" style="74"/>
    <col min="14592" max="14592" width="26.7109375" style="74" customWidth="1"/>
    <col min="14593" max="14594" width="17.28515625" style="74" customWidth="1"/>
    <col min="14595" max="14595" width="23.7109375" style="74" customWidth="1"/>
    <col min="14596" max="14596" width="21.5703125" style="74" customWidth="1"/>
    <col min="14597" max="14597" width="18.140625" style="74" customWidth="1"/>
    <col min="14598" max="14598" width="19" style="74" customWidth="1"/>
    <col min="14599" max="14599" width="17.42578125" style="74" customWidth="1"/>
    <col min="14600" max="14602" width="15.42578125" style="74" customWidth="1"/>
    <col min="14603" max="14847" width="11.42578125" style="74"/>
    <col min="14848" max="14848" width="26.7109375" style="74" customWidth="1"/>
    <col min="14849" max="14850" width="17.28515625" style="74" customWidth="1"/>
    <col min="14851" max="14851" width="23.7109375" style="74" customWidth="1"/>
    <col min="14852" max="14852" width="21.5703125" style="74" customWidth="1"/>
    <col min="14853" max="14853" width="18.140625" style="74" customWidth="1"/>
    <col min="14854" max="14854" width="19" style="74" customWidth="1"/>
    <col min="14855" max="14855" width="17.42578125" style="74" customWidth="1"/>
    <col min="14856" max="14858" width="15.42578125" style="74" customWidth="1"/>
    <col min="14859" max="15103" width="11.42578125" style="74"/>
    <col min="15104" max="15104" width="26.7109375" style="74" customWidth="1"/>
    <col min="15105" max="15106" width="17.28515625" style="74" customWidth="1"/>
    <col min="15107" max="15107" width="23.7109375" style="74" customWidth="1"/>
    <col min="15108" max="15108" width="21.5703125" style="74" customWidth="1"/>
    <col min="15109" max="15109" width="18.140625" style="74" customWidth="1"/>
    <col min="15110" max="15110" width="19" style="74" customWidth="1"/>
    <col min="15111" max="15111" width="17.42578125" style="74" customWidth="1"/>
    <col min="15112" max="15114" width="15.42578125" style="74" customWidth="1"/>
    <col min="15115" max="15359" width="11.42578125" style="74"/>
    <col min="15360" max="15360" width="26.7109375" style="74" customWidth="1"/>
    <col min="15361" max="15362" width="17.28515625" style="74" customWidth="1"/>
    <col min="15363" max="15363" width="23.7109375" style="74" customWidth="1"/>
    <col min="15364" max="15364" width="21.5703125" style="74" customWidth="1"/>
    <col min="15365" max="15365" width="18.140625" style="74" customWidth="1"/>
    <col min="15366" max="15366" width="19" style="74" customWidth="1"/>
    <col min="15367" max="15367" width="17.42578125" style="74" customWidth="1"/>
    <col min="15368" max="15370" width="15.42578125" style="74" customWidth="1"/>
    <col min="15371" max="15615" width="11.42578125" style="74"/>
    <col min="15616" max="15616" width="26.7109375" style="74" customWidth="1"/>
    <col min="15617" max="15618" width="17.28515625" style="74" customWidth="1"/>
    <col min="15619" max="15619" width="23.7109375" style="74" customWidth="1"/>
    <col min="15620" max="15620" width="21.5703125" style="74" customWidth="1"/>
    <col min="15621" max="15621" width="18.140625" style="74" customWidth="1"/>
    <col min="15622" max="15622" width="19" style="74" customWidth="1"/>
    <col min="15623" max="15623" width="17.42578125" style="74" customWidth="1"/>
    <col min="15624" max="15626" width="15.42578125" style="74" customWidth="1"/>
    <col min="15627" max="15871" width="11.42578125" style="74"/>
    <col min="15872" max="15872" width="26.7109375" style="74" customWidth="1"/>
    <col min="15873" max="15874" width="17.28515625" style="74" customWidth="1"/>
    <col min="15875" max="15875" width="23.7109375" style="74" customWidth="1"/>
    <col min="15876" max="15876" width="21.5703125" style="74" customWidth="1"/>
    <col min="15877" max="15877" width="18.140625" style="74" customWidth="1"/>
    <col min="15878" max="15878" width="19" style="74" customWidth="1"/>
    <col min="15879" max="15879" width="17.42578125" style="74" customWidth="1"/>
    <col min="15880" max="15882" width="15.42578125" style="74" customWidth="1"/>
    <col min="15883" max="16127" width="11.42578125" style="74"/>
    <col min="16128" max="16128" width="26.7109375" style="74" customWidth="1"/>
    <col min="16129" max="16130" width="17.28515625" style="74" customWidth="1"/>
    <col min="16131" max="16131" width="23.7109375" style="74" customWidth="1"/>
    <col min="16132" max="16132" width="21.5703125" style="74" customWidth="1"/>
    <col min="16133" max="16133" width="18.140625" style="74" customWidth="1"/>
    <col min="16134" max="16134" width="19" style="74" customWidth="1"/>
    <col min="16135" max="16135" width="17.42578125" style="74" customWidth="1"/>
    <col min="16136" max="16138" width="15.42578125" style="74" customWidth="1"/>
    <col min="16139" max="16384" width="11.42578125" style="74"/>
  </cols>
  <sheetData>
    <row r="1" spans="1:36" s="6" customFormat="1" ht="27.75" customHeight="1" x14ac:dyDescent="0.25">
      <c r="A1" s="113"/>
      <c r="B1" s="115" t="s">
        <v>32</v>
      </c>
      <c r="C1" s="115"/>
      <c r="D1" s="115"/>
      <c r="E1" s="115"/>
      <c r="F1" s="116"/>
      <c r="G1" s="90"/>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s="6" customFormat="1" ht="18" customHeight="1" x14ac:dyDescent="0.25">
      <c r="A2" s="114"/>
      <c r="B2" s="117"/>
      <c r="C2" s="117"/>
      <c r="D2" s="117"/>
      <c r="E2" s="117"/>
      <c r="F2" s="118"/>
      <c r="G2" s="92"/>
      <c r="H2" s="93"/>
      <c r="I2" s="93"/>
      <c r="J2" s="93"/>
      <c r="K2" s="93"/>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s="6" customFormat="1" ht="15.75" customHeight="1" x14ac:dyDescent="0.25">
      <c r="A3" s="129" t="s">
        <v>24</v>
      </c>
      <c r="B3" s="130"/>
      <c r="C3" s="7"/>
      <c r="D3" s="119" t="s">
        <v>0</v>
      </c>
      <c r="E3" s="120"/>
      <c r="F3" s="121"/>
      <c r="G3" s="92"/>
      <c r="H3" s="93"/>
      <c r="I3" s="93"/>
      <c r="J3" s="93"/>
      <c r="K3" s="93"/>
      <c r="L3" s="91"/>
      <c r="M3" s="91"/>
      <c r="N3" s="91"/>
      <c r="O3" s="91"/>
      <c r="P3" s="91"/>
      <c r="Q3" s="91"/>
      <c r="R3" s="91"/>
      <c r="S3" s="91"/>
      <c r="T3" s="91"/>
      <c r="U3" s="91"/>
      <c r="V3" s="91"/>
      <c r="W3" s="91"/>
      <c r="X3" s="91"/>
      <c r="Y3" s="91"/>
      <c r="Z3" s="91"/>
      <c r="AA3" s="91"/>
      <c r="AB3" s="91"/>
      <c r="AC3" s="91"/>
      <c r="AD3" s="91"/>
      <c r="AE3" s="91"/>
      <c r="AF3" s="91"/>
      <c r="AG3" s="91"/>
      <c r="AH3" s="91"/>
      <c r="AI3" s="91"/>
      <c r="AJ3" s="91"/>
    </row>
    <row r="4" spans="1:36" s="6" customFormat="1" ht="15.75" customHeight="1" x14ac:dyDescent="0.25">
      <c r="A4" s="8" t="s">
        <v>17</v>
      </c>
      <c r="B4" s="112">
        <f ca="1">TODAY()</f>
        <v>43208</v>
      </c>
      <c r="C4" s="9"/>
      <c r="D4" s="126" t="s">
        <v>1</v>
      </c>
      <c r="E4" s="127"/>
      <c r="F4" s="128"/>
      <c r="G4" s="92"/>
      <c r="H4" s="93"/>
      <c r="I4" s="93"/>
      <c r="J4" s="93"/>
      <c r="K4" s="93"/>
      <c r="L4" s="91"/>
      <c r="M4" s="91"/>
      <c r="N4" s="91"/>
      <c r="O4" s="91"/>
      <c r="P4" s="91"/>
      <c r="Q4" s="91"/>
      <c r="R4" s="91"/>
      <c r="S4" s="91"/>
      <c r="T4" s="91"/>
      <c r="U4" s="91"/>
      <c r="V4" s="91"/>
      <c r="W4" s="91"/>
      <c r="X4" s="91"/>
      <c r="Y4" s="91"/>
      <c r="Z4" s="91"/>
      <c r="AA4" s="91"/>
      <c r="AB4" s="91"/>
      <c r="AC4" s="91"/>
      <c r="AD4" s="91"/>
      <c r="AE4" s="91"/>
      <c r="AF4" s="91"/>
      <c r="AG4" s="91"/>
      <c r="AH4" s="91"/>
      <c r="AI4" s="91"/>
      <c r="AJ4" s="91"/>
    </row>
    <row r="5" spans="1:36" s="6" customFormat="1" ht="21" customHeight="1" x14ac:dyDescent="0.25">
      <c r="A5" s="109" t="s">
        <v>23</v>
      </c>
      <c r="B5" s="1">
        <v>3.3</v>
      </c>
      <c r="C5" s="10"/>
      <c r="D5" s="11" t="s">
        <v>2</v>
      </c>
      <c r="E5" s="12" t="s">
        <v>3</v>
      </c>
      <c r="F5" s="13" t="s">
        <v>4</v>
      </c>
      <c r="G5" s="90"/>
      <c r="H5" s="93"/>
      <c r="I5" s="93"/>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row>
    <row r="6" spans="1:36" s="17" customFormat="1" ht="21" customHeight="1" x14ac:dyDescent="0.25">
      <c r="A6" s="110"/>
      <c r="B6" s="14"/>
      <c r="C6" s="7"/>
      <c r="D6" s="15">
        <v>1</v>
      </c>
      <c r="E6" s="15"/>
      <c r="F6" s="16">
        <v>1</v>
      </c>
      <c r="G6" s="94"/>
      <c r="H6" s="93"/>
      <c r="I6" s="93"/>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row>
    <row r="7" spans="1:36" s="22" customFormat="1" ht="7.5" customHeight="1" thickBot="1" x14ac:dyDescent="0.3">
      <c r="A7" s="18"/>
      <c r="B7" s="19"/>
      <c r="C7" s="20"/>
      <c r="D7" s="19"/>
      <c r="E7" s="19"/>
      <c r="F7" s="21"/>
      <c r="G7" s="94"/>
      <c r="H7" s="93"/>
      <c r="I7" s="93"/>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36" s="17" customFormat="1" ht="15" customHeight="1" x14ac:dyDescent="0.25">
      <c r="A8" s="131" t="s">
        <v>5</v>
      </c>
      <c r="B8" s="132"/>
      <c r="C8" s="132"/>
      <c r="D8" s="23"/>
      <c r="E8" s="23"/>
      <c r="F8" s="24"/>
      <c r="G8" s="94"/>
      <c r="H8" s="93"/>
      <c r="I8" s="93"/>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row>
    <row r="9" spans="1:36" s="17" customFormat="1" ht="15" customHeight="1" x14ac:dyDescent="0.25">
      <c r="A9" s="25"/>
      <c r="B9" s="26"/>
      <c r="C9" s="27"/>
      <c r="D9" s="28" t="s">
        <v>30</v>
      </c>
      <c r="E9" s="29" t="s">
        <v>19</v>
      </c>
      <c r="F9" s="30" t="s">
        <v>29</v>
      </c>
      <c r="G9" s="94"/>
      <c r="H9" s="93"/>
      <c r="I9" s="93"/>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row>
    <row r="10" spans="1:36" s="17" customFormat="1" ht="20.25" customHeight="1" x14ac:dyDescent="0.25">
      <c r="A10" s="31" t="s">
        <v>20</v>
      </c>
      <c r="B10" s="32"/>
      <c r="C10" s="33"/>
      <c r="D10" s="34">
        <v>1000</v>
      </c>
      <c r="E10" s="35"/>
      <c r="F10" s="76">
        <f>D10*B5*D6</f>
        <v>3300</v>
      </c>
      <c r="G10" s="94"/>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row>
    <row r="11" spans="1:36" s="17" customFormat="1" ht="20.25" customHeight="1" x14ac:dyDescent="0.25">
      <c r="A11" s="36" t="s">
        <v>21</v>
      </c>
      <c r="B11" s="37"/>
      <c r="C11" s="38"/>
      <c r="D11" s="39">
        <v>1000</v>
      </c>
      <c r="E11" s="35"/>
      <c r="F11" s="77">
        <f>D11*B5</f>
        <v>3300</v>
      </c>
      <c r="G11" s="94"/>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row>
    <row r="12" spans="1:36" s="17" customFormat="1" ht="20.25" customHeight="1" x14ac:dyDescent="0.25">
      <c r="A12" s="31" t="s">
        <v>22</v>
      </c>
      <c r="B12" s="32"/>
      <c r="C12" s="33"/>
      <c r="D12" s="40">
        <v>50</v>
      </c>
      <c r="E12" s="35"/>
      <c r="F12" s="78">
        <f>D12*B5</f>
        <v>165</v>
      </c>
      <c r="G12" s="94"/>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row>
    <row r="13" spans="1:36" s="17" customFormat="1" ht="20.25" customHeight="1" x14ac:dyDescent="0.25">
      <c r="A13" s="42" t="s">
        <v>18</v>
      </c>
      <c r="B13" s="43"/>
      <c r="C13" s="43"/>
      <c r="D13" s="44"/>
      <c r="E13" s="45"/>
      <c r="F13" s="79">
        <f>SUM(F10:F12)</f>
        <v>6765</v>
      </c>
      <c r="G13" s="94"/>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row>
    <row r="14" spans="1:36" s="22" customFormat="1" ht="20.25" customHeight="1" x14ac:dyDescent="0.25">
      <c r="A14" s="36" t="s">
        <v>6</v>
      </c>
      <c r="B14" s="37"/>
      <c r="C14" s="37"/>
      <c r="D14" s="37"/>
      <c r="E14" s="46"/>
      <c r="F14" s="41">
        <v>100</v>
      </c>
      <c r="G14" s="94"/>
      <c r="H14" s="111"/>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row>
    <row r="15" spans="1:36" s="17" customFormat="1" ht="20.25" customHeight="1" x14ac:dyDescent="0.25">
      <c r="A15" s="47" t="s">
        <v>14</v>
      </c>
      <c r="B15" s="48"/>
      <c r="C15" s="49"/>
      <c r="D15" s="50"/>
      <c r="E15" s="51"/>
      <c r="F15" s="80">
        <f>F13+F14</f>
        <v>6865</v>
      </c>
      <c r="G15" s="94"/>
      <c r="H15" s="94"/>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row>
    <row r="16" spans="1:36" s="22" customFormat="1" ht="20.25" customHeight="1" thickBot="1" x14ac:dyDescent="0.3">
      <c r="A16" s="122" t="s">
        <v>15</v>
      </c>
      <c r="B16" s="123"/>
      <c r="C16" s="123"/>
      <c r="D16" s="52"/>
      <c r="E16" s="52"/>
      <c r="F16" s="53"/>
      <c r="G16" s="96"/>
      <c r="H16" s="96"/>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row>
    <row r="17" spans="1:36" s="58" customFormat="1" ht="15.75" customHeight="1" x14ac:dyDescent="0.2">
      <c r="A17" s="54"/>
      <c r="B17" s="55"/>
      <c r="C17" s="56"/>
      <c r="D17" s="55"/>
      <c r="E17" s="55"/>
      <c r="F17" s="57"/>
      <c r="G17" s="97"/>
      <c r="H17" s="97"/>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row>
    <row r="18" spans="1:36" s="64" customFormat="1" ht="22.5" customHeight="1" x14ac:dyDescent="0.25">
      <c r="A18" s="59" t="s">
        <v>7</v>
      </c>
      <c r="B18" s="60" t="s">
        <v>16</v>
      </c>
      <c r="C18" s="61"/>
      <c r="D18" s="61"/>
      <c r="E18" s="62"/>
      <c r="F18" s="63"/>
      <c r="G18" s="99"/>
      <c r="H18" s="99"/>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row>
    <row r="19" spans="1:36" s="69" customFormat="1" ht="30" x14ac:dyDescent="0.25">
      <c r="A19" s="65" t="s">
        <v>25</v>
      </c>
      <c r="B19" s="66" t="s">
        <v>26</v>
      </c>
      <c r="C19" s="67" t="s">
        <v>27</v>
      </c>
      <c r="D19" s="66" t="s">
        <v>8</v>
      </c>
      <c r="E19" s="66" t="s">
        <v>28</v>
      </c>
      <c r="F19" s="68" t="s">
        <v>31</v>
      </c>
      <c r="G19" s="101"/>
      <c r="H19" s="101"/>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row>
    <row r="20" spans="1:36" s="17" customFormat="1" ht="20.25" customHeight="1" x14ac:dyDescent="0.25">
      <c r="A20" s="70" t="s">
        <v>9</v>
      </c>
      <c r="B20" s="2">
        <v>0.14000000000000001</v>
      </c>
      <c r="C20" s="81">
        <f>F15*14%</f>
        <v>961.10000000000014</v>
      </c>
      <c r="D20" s="71">
        <v>0</v>
      </c>
      <c r="E20" s="84">
        <f>F15*0%</f>
        <v>0</v>
      </c>
      <c r="F20" s="87">
        <f>C20-E20</f>
        <v>961.10000000000014</v>
      </c>
      <c r="G20" s="103"/>
      <c r="H20" s="103"/>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row>
    <row r="21" spans="1:36" s="17" customFormat="1" ht="20.25" customHeight="1" x14ac:dyDescent="0.25">
      <c r="A21" s="70" t="s">
        <v>10</v>
      </c>
      <c r="B21" s="2">
        <v>0</v>
      </c>
      <c r="C21" s="82">
        <f>(F15+C20)*0%</f>
        <v>0</v>
      </c>
      <c r="D21" s="71">
        <v>0</v>
      </c>
      <c r="E21" s="82">
        <f>(F15+E20)*0%</f>
        <v>0</v>
      </c>
      <c r="F21" s="88">
        <f>C21-E21</f>
        <v>0</v>
      </c>
      <c r="G21" s="94"/>
      <c r="H21" s="94"/>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row>
    <row r="22" spans="1:36" s="17" customFormat="1" ht="20.25" customHeight="1" x14ac:dyDescent="0.25">
      <c r="A22" s="70" t="s">
        <v>11</v>
      </c>
      <c r="B22" s="2">
        <v>2.1000000000000001E-2</v>
      </c>
      <c r="C22" s="82">
        <f>F15*2.1%</f>
        <v>144.16500000000002</v>
      </c>
      <c r="D22" s="71">
        <v>2.1000000000000001E-2</v>
      </c>
      <c r="E22" s="85">
        <f>F15*2.1%</f>
        <v>144.16500000000002</v>
      </c>
      <c r="F22" s="88">
        <f>C22-E22</f>
        <v>0</v>
      </c>
      <c r="G22" s="103"/>
      <c r="H22" s="103"/>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row>
    <row r="23" spans="1:36" s="17" customFormat="1" ht="20.25" customHeight="1" x14ac:dyDescent="0.25">
      <c r="A23" s="70" t="s">
        <v>12</v>
      </c>
      <c r="B23" s="2">
        <v>0.1065</v>
      </c>
      <c r="C23" s="82">
        <f>F15*10.65%</f>
        <v>731.12249999999995</v>
      </c>
      <c r="D23" s="71">
        <v>0.1065</v>
      </c>
      <c r="E23" s="85">
        <f>F15*10.65%</f>
        <v>731.12249999999995</v>
      </c>
      <c r="F23" s="88">
        <f>C23-E23</f>
        <v>0</v>
      </c>
      <c r="G23" s="94"/>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row>
    <row r="24" spans="1:36" s="17" customFormat="1" ht="20.25" customHeight="1" x14ac:dyDescent="0.25">
      <c r="A24" s="72" t="s">
        <v>13</v>
      </c>
      <c r="B24" s="3">
        <v>0.18</v>
      </c>
      <c r="C24" s="83">
        <f>((F15+C20+C21+C22+C23)/0.82)*18%</f>
        <v>1910.0606707317074</v>
      </c>
      <c r="D24" s="71">
        <v>0.18</v>
      </c>
      <c r="E24" s="86">
        <f>((F15+E20+E21+E22+E23)/0.82)*18%</f>
        <v>1699.0875000000003</v>
      </c>
      <c r="F24" s="89">
        <f>C24-E24</f>
        <v>210.97317073170711</v>
      </c>
      <c r="G24" s="94"/>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row>
    <row r="25" spans="1:36" s="17" customFormat="1" ht="22.5" customHeight="1" thickBot="1" x14ac:dyDescent="0.3">
      <c r="A25" s="124"/>
      <c r="B25" s="125"/>
      <c r="C25" s="4">
        <f>SUM(C20:C24)</f>
        <v>3746.4481707317073</v>
      </c>
      <c r="D25" s="73"/>
      <c r="E25" s="4">
        <f>SUM(E20:E24)</f>
        <v>2574.375</v>
      </c>
      <c r="F25" s="5">
        <f>SUM(F20:F24)</f>
        <v>1172.0731707317073</v>
      </c>
      <c r="G25" s="94"/>
      <c r="H25" s="104"/>
      <c r="I25" s="104"/>
      <c r="J25" s="10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row>
    <row r="26" spans="1:36" s="105" customFormat="1" ht="15" x14ac:dyDescent="0.25">
      <c r="A26" s="107"/>
      <c r="C26" s="108"/>
      <c r="F26" s="95"/>
      <c r="G26" s="94"/>
    </row>
    <row r="27" spans="1:36" s="105" customFormat="1" ht="15" x14ac:dyDescent="0.25">
      <c r="C27" s="108"/>
      <c r="F27" s="95"/>
      <c r="G27" s="94"/>
    </row>
    <row r="28" spans="1:36" s="105" customFormat="1" ht="15" x14ac:dyDescent="0.25">
      <c r="C28" s="108"/>
      <c r="F28" s="95"/>
      <c r="G28" s="94"/>
    </row>
    <row r="29" spans="1:36" s="105" customFormat="1" ht="15" x14ac:dyDescent="0.25">
      <c r="C29" s="108"/>
      <c r="F29" s="95"/>
      <c r="G29" s="94"/>
    </row>
    <row r="30" spans="1:36" s="105" customFormat="1" ht="15" x14ac:dyDescent="0.25">
      <c r="C30" s="108"/>
      <c r="F30" s="95"/>
      <c r="G30" s="94"/>
    </row>
    <row r="31" spans="1:36" s="105" customFormat="1" ht="15" x14ac:dyDescent="0.25">
      <c r="C31" s="108"/>
      <c r="F31" s="95"/>
      <c r="G31" s="94"/>
    </row>
    <row r="32" spans="1:36" s="105" customFormat="1" ht="15" x14ac:dyDescent="0.25">
      <c r="C32" s="108"/>
      <c r="F32" s="95"/>
      <c r="G32" s="94"/>
    </row>
    <row r="33" spans="3:7" s="105" customFormat="1" x14ac:dyDescent="0.2">
      <c r="C33" s="108"/>
      <c r="F33" s="108"/>
      <c r="G33" s="106"/>
    </row>
    <row r="34" spans="3:7" s="105" customFormat="1" x14ac:dyDescent="0.2">
      <c r="C34" s="108"/>
      <c r="F34" s="108"/>
      <c r="G34" s="106"/>
    </row>
    <row r="35" spans="3:7" s="105" customFormat="1" x14ac:dyDescent="0.2">
      <c r="C35" s="108"/>
      <c r="F35" s="108"/>
      <c r="G35" s="106"/>
    </row>
    <row r="36" spans="3:7" s="105" customFormat="1" x14ac:dyDescent="0.2">
      <c r="C36" s="108"/>
      <c r="F36" s="108"/>
      <c r="G36" s="106"/>
    </row>
    <row r="37" spans="3:7" s="105" customFormat="1" x14ac:dyDescent="0.2">
      <c r="C37" s="108"/>
      <c r="F37" s="108"/>
      <c r="G37" s="106"/>
    </row>
    <row r="38" spans="3:7" s="105" customFormat="1" x14ac:dyDescent="0.2">
      <c r="C38" s="108"/>
      <c r="F38" s="108"/>
      <c r="G38" s="106"/>
    </row>
    <row r="39" spans="3:7" s="105" customFormat="1" x14ac:dyDescent="0.2">
      <c r="C39" s="108"/>
      <c r="F39" s="108"/>
      <c r="G39" s="106"/>
    </row>
    <row r="40" spans="3:7" s="105" customFormat="1" x14ac:dyDescent="0.2">
      <c r="C40" s="108"/>
      <c r="F40" s="108"/>
      <c r="G40" s="106"/>
    </row>
    <row r="41" spans="3:7" s="105" customFormat="1" x14ac:dyDescent="0.2">
      <c r="C41" s="108"/>
      <c r="F41" s="108"/>
      <c r="G41" s="106"/>
    </row>
    <row r="42" spans="3:7" s="105" customFormat="1" x14ac:dyDescent="0.2">
      <c r="C42" s="108"/>
      <c r="F42" s="108"/>
      <c r="G42" s="106"/>
    </row>
    <row r="43" spans="3:7" s="105" customFormat="1" x14ac:dyDescent="0.2">
      <c r="C43" s="108"/>
      <c r="F43" s="108"/>
      <c r="G43" s="106"/>
    </row>
    <row r="44" spans="3:7" s="105" customFormat="1" x14ac:dyDescent="0.2">
      <c r="C44" s="108"/>
      <c r="F44" s="108"/>
      <c r="G44" s="106"/>
    </row>
    <row r="45" spans="3:7" s="105" customFormat="1" x14ac:dyDescent="0.2">
      <c r="C45" s="108"/>
      <c r="F45" s="108"/>
      <c r="G45" s="106"/>
    </row>
    <row r="46" spans="3:7" s="105" customFormat="1" x14ac:dyDescent="0.2">
      <c r="C46" s="108"/>
      <c r="F46" s="108"/>
      <c r="G46" s="106"/>
    </row>
    <row r="47" spans="3:7" s="105" customFormat="1" x14ac:dyDescent="0.2">
      <c r="C47" s="108"/>
      <c r="F47" s="108"/>
      <c r="G47" s="106"/>
    </row>
    <row r="48" spans="3:7" s="105" customFormat="1" x14ac:dyDescent="0.2">
      <c r="C48" s="108"/>
      <c r="F48" s="108"/>
      <c r="G48" s="106"/>
    </row>
    <row r="49" spans="3:7" s="105" customFormat="1" x14ac:dyDescent="0.2">
      <c r="C49" s="108"/>
      <c r="F49" s="108"/>
      <c r="G49" s="106"/>
    </row>
    <row r="50" spans="3:7" s="105" customFormat="1" x14ac:dyDescent="0.2">
      <c r="C50" s="108"/>
      <c r="F50" s="108"/>
      <c r="G50" s="106"/>
    </row>
    <row r="51" spans="3:7" s="105" customFormat="1" x14ac:dyDescent="0.2">
      <c r="C51" s="108"/>
      <c r="F51" s="108"/>
      <c r="G51" s="106"/>
    </row>
    <row r="52" spans="3:7" s="105" customFormat="1" x14ac:dyDescent="0.2">
      <c r="C52" s="108"/>
      <c r="F52" s="108"/>
      <c r="G52" s="106"/>
    </row>
    <row r="53" spans="3:7" s="105" customFormat="1" x14ac:dyDescent="0.2">
      <c r="C53" s="108"/>
      <c r="F53" s="108"/>
      <c r="G53" s="106"/>
    </row>
    <row r="54" spans="3:7" s="105" customFormat="1" x14ac:dyDescent="0.2">
      <c r="C54" s="108"/>
      <c r="F54" s="108"/>
      <c r="G54" s="106"/>
    </row>
    <row r="55" spans="3:7" s="105" customFormat="1" x14ac:dyDescent="0.2">
      <c r="C55" s="108"/>
      <c r="F55" s="108"/>
      <c r="G55" s="106"/>
    </row>
    <row r="56" spans="3:7" s="105" customFormat="1" x14ac:dyDescent="0.2">
      <c r="C56" s="108"/>
      <c r="F56" s="108"/>
      <c r="G56" s="106"/>
    </row>
    <row r="57" spans="3:7" s="105" customFormat="1" x14ac:dyDescent="0.2">
      <c r="C57" s="108"/>
      <c r="F57" s="108"/>
      <c r="G57" s="106"/>
    </row>
    <row r="58" spans="3:7" s="105" customFormat="1" x14ac:dyDescent="0.2">
      <c r="C58" s="108"/>
      <c r="F58" s="108"/>
      <c r="G58" s="106"/>
    </row>
    <row r="59" spans="3:7" s="105" customFormat="1" x14ac:dyDescent="0.2">
      <c r="C59" s="108"/>
      <c r="F59" s="108"/>
      <c r="G59" s="106"/>
    </row>
    <row r="60" spans="3:7" s="105" customFormat="1" x14ac:dyDescent="0.2">
      <c r="C60" s="108"/>
      <c r="F60" s="108"/>
      <c r="G60" s="106"/>
    </row>
    <row r="61" spans="3:7" s="105" customFormat="1" x14ac:dyDescent="0.2">
      <c r="C61" s="108"/>
      <c r="F61" s="108"/>
      <c r="G61" s="106"/>
    </row>
    <row r="62" spans="3:7" s="105" customFormat="1" x14ac:dyDescent="0.2">
      <c r="C62" s="108"/>
      <c r="F62" s="108"/>
      <c r="G62" s="106"/>
    </row>
    <row r="63" spans="3:7" s="105" customFormat="1" x14ac:dyDescent="0.2">
      <c r="C63" s="108"/>
      <c r="F63" s="108"/>
      <c r="G63" s="106"/>
    </row>
    <row r="64" spans="3:7" s="105" customFormat="1" x14ac:dyDescent="0.2">
      <c r="C64" s="108"/>
      <c r="F64" s="108"/>
      <c r="G64" s="106"/>
    </row>
    <row r="65" spans="3:7" s="105" customFormat="1" x14ac:dyDescent="0.2">
      <c r="C65" s="108"/>
      <c r="F65" s="108"/>
      <c r="G65" s="106"/>
    </row>
    <row r="66" spans="3:7" s="105" customFormat="1" x14ac:dyDescent="0.2">
      <c r="C66" s="108"/>
      <c r="F66" s="108"/>
      <c r="G66" s="106"/>
    </row>
    <row r="67" spans="3:7" s="105" customFormat="1" x14ac:dyDescent="0.2">
      <c r="C67" s="108"/>
      <c r="F67" s="108"/>
      <c r="G67" s="106"/>
    </row>
    <row r="68" spans="3:7" s="105" customFormat="1" x14ac:dyDescent="0.2">
      <c r="C68" s="108"/>
      <c r="F68" s="108"/>
      <c r="G68" s="106"/>
    </row>
    <row r="69" spans="3:7" s="105" customFormat="1" x14ac:dyDescent="0.2">
      <c r="C69" s="108"/>
      <c r="F69" s="108"/>
      <c r="G69" s="106"/>
    </row>
    <row r="70" spans="3:7" s="105" customFormat="1" x14ac:dyDescent="0.2">
      <c r="C70" s="108"/>
      <c r="F70" s="108"/>
      <c r="G70" s="106"/>
    </row>
    <row r="71" spans="3:7" s="105" customFormat="1" x14ac:dyDescent="0.2">
      <c r="C71" s="108"/>
      <c r="F71" s="108"/>
      <c r="G71" s="106"/>
    </row>
    <row r="72" spans="3:7" s="105" customFormat="1" x14ac:dyDescent="0.2">
      <c r="C72" s="108"/>
      <c r="F72" s="108"/>
      <c r="G72" s="106"/>
    </row>
    <row r="73" spans="3:7" s="105" customFormat="1" x14ac:dyDescent="0.2">
      <c r="C73" s="108"/>
      <c r="F73" s="108"/>
      <c r="G73" s="106"/>
    </row>
    <row r="74" spans="3:7" s="105" customFormat="1" x14ac:dyDescent="0.2">
      <c r="C74" s="108"/>
      <c r="F74" s="108"/>
      <c r="G74" s="106"/>
    </row>
    <row r="75" spans="3:7" s="105" customFormat="1" x14ac:dyDescent="0.2">
      <c r="C75" s="108"/>
      <c r="F75" s="108"/>
      <c r="G75" s="106"/>
    </row>
    <row r="76" spans="3:7" s="105" customFormat="1" x14ac:dyDescent="0.2">
      <c r="C76" s="108"/>
      <c r="F76" s="108"/>
      <c r="G76" s="106"/>
    </row>
    <row r="77" spans="3:7" s="105" customFormat="1" x14ac:dyDescent="0.2">
      <c r="C77" s="108"/>
      <c r="F77" s="108"/>
      <c r="G77" s="106"/>
    </row>
    <row r="78" spans="3:7" s="105" customFormat="1" x14ac:dyDescent="0.2">
      <c r="C78" s="108"/>
      <c r="F78" s="108"/>
      <c r="G78" s="106"/>
    </row>
    <row r="79" spans="3:7" s="105" customFormat="1" x14ac:dyDescent="0.2">
      <c r="C79" s="108"/>
      <c r="F79" s="108"/>
      <c r="G79" s="106"/>
    </row>
    <row r="80" spans="3:7" s="105" customFormat="1" x14ac:dyDescent="0.2">
      <c r="C80" s="108"/>
      <c r="F80" s="108"/>
      <c r="G80" s="106"/>
    </row>
    <row r="81" spans="3:7" s="105" customFormat="1" x14ac:dyDescent="0.2">
      <c r="C81" s="108"/>
      <c r="F81" s="108"/>
      <c r="G81" s="106"/>
    </row>
    <row r="82" spans="3:7" s="105" customFormat="1" x14ac:dyDescent="0.2">
      <c r="C82" s="108"/>
      <c r="F82" s="108"/>
      <c r="G82" s="106"/>
    </row>
    <row r="83" spans="3:7" s="105" customFormat="1" x14ac:dyDescent="0.2">
      <c r="C83" s="108"/>
      <c r="F83" s="108"/>
      <c r="G83" s="106"/>
    </row>
    <row r="84" spans="3:7" s="105" customFormat="1" x14ac:dyDescent="0.2">
      <c r="C84" s="108"/>
      <c r="F84" s="108"/>
      <c r="G84" s="106"/>
    </row>
    <row r="85" spans="3:7" s="105" customFormat="1" x14ac:dyDescent="0.2">
      <c r="C85" s="108"/>
      <c r="F85" s="108"/>
      <c r="G85" s="106"/>
    </row>
    <row r="86" spans="3:7" s="105" customFormat="1" x14ac:dyDescent="0.2">
      <c r="C86" s="108"/>
      <c r="F86" s="108"/>
      <c r="G86" s="106"/>
    </row>
    <row r="87" spans="3:7" s="105" customFormat="1" x14ac:dyDescent="0.2">
      <c r="C87" s="108"/>
      <c r="F87" s="108"/>
      <c r="G87" s="106"/>
    </row>
    <row r="88" spans="3:7" s="105" customFormat="1" x14ac:dyDescent="0.2">
      <c r="C88" s="108"/>
      <c r="F88" s="108"/>
      <c r="G88" s="106"/>
    </row>
    <row r="89" spans="3:7" s="105" customFormat="1" x14ac:dyDescent="0.2">
      <c r="C89" s="108"/>
      <c r="F89" s="108"/>
      <c r="G89" s="106"/>
    </row>
    <row r="90" spans="3:7" s="105" customFormat="1" x14ac:dyDescent="0.2">
      <c r="C90" s="108"/>
      <c r="F90" s="108"/>
      <c r="G90" s="106"/>
    </row>
    <row r="91" spans="3:7" s="105" customFormat="1" x14ac:dyDescent="0.2">
      <c r="C91" s="108"/>
      <c r="F91" s="108"/>
      <c r="G91" s="106"/>
    </row>
    <row r="92" spans="3:7" s="105" customFormat="1" x14ac:dyDescent="0.2">
      <c r="C92" s="108"/>
      <c r="F92" s="108"/>
      <c r="G92" s="106"/>
    </row>
    <row r="93" spans="3:7" s="105" customFormat="1" x14ac:dyDescent="0.2">
      <c r="C93" s="108"/>
      <c r="F93" s="108"/>
      <c r="G93" s="106"/>
    </row>
    <row r="94" spans="3:7" s="105" customFormat="1" x14ac:dyDescent="0.2">
      <c r="C94" s="108"/>
      <c r="F94" s="108"/>
      <c r="G94" s="106"/>
    </row>
    <row r="95" spans="3:7" s="105" customFormat="1" x14ac:dyDescent="0.2">
      <c r="C95" s="108"/>
      <c r="F95" s="108"/>
      <c r="G95" s="106"/>
    </row>
    <row r="96" spans="3:7" s="105" customFormat="1" x14ac:dyDescent="0.2">
      <c r="C96" s="108"/>
      <c r="F96" s="108"/>
      <c r="G96" s="106"/>
    </row>
    <row r="97" spans="3:7" s="105" customFormat="1" x14ac:dyDescent="0.2">
      <c r="C97" s="108"/>
      <c r="F97" s="108"/>
      <c r="G97" s="106"/>
    </row>
    <row r="98" spans="3:7" s="105" customFormat="1" x14ac:dyDescent="0.2">
      <c r="C98" s="108"/>
      <c r="F98" s="108"/>
      <c r="G98" s="106"/>
    </row>
    <row r="99" spans="3:7" s="105" customFormat="1" x14ac:dyDescent="0.2">
      <c r="C99" s="108"/>
      <c r="F99" s="108"/>
      <c r="G99" s="106"/>
    </row>
    <row r="100" spans="3:7" s="105" customFormat="1" x14ac:dyDescent="0.2">
      <c r="C100" s="108"/>
      <c r="F100" s="108"/>
      <c r="G100" s="106"/>
    </row>
    <row r="101" spans="3:7" s="105" customFormat="1" x14ac:dyDescent="0.2">
      <c r="C101" s="108"/>
      <c r="F101" s="108"/>
      <c r="G101" s="106"/>
    </row>
    <row r="102" spans="3:7" s="105" customFormat="1" x14ac:dyDescent="0.2">
      <c r="C102" s="108"/>
      <c r="F102" s="108"/>
      <c r="G102" s="106"/>
    </row>
    <row r="103" spans="3:7" s="105" customFormat="1" x14ac:dyDescent="0.2">
      <c r="C103" s="108"/>
      <c r="F103" s="108"/>
      <c r="G103" s="106"/>
    </row>
    <row r="104" spans="3:7" s="105" customFormat="1" x14ac:dyDescent="0.2">
      <c r="C104" s="108"/>
      <c r="F104" s="108"/>
      <c r="G104" s="106"/>
    </row>
    <row r="105" spans="3:7" s="105" customFormat="1" x14ac:dyDescent="0.2">
      <c r="C105" s="108"/>
      <c r="F105" s="108"/>
      <c r="G105" s="106"/>
    </row>
    <row r="106" spans="3:7" s="105" customFormat="1" x14ac:dyDescent="0.2">
      <c r="C106" s="108"/>
      <c r="F106" s="108"/>
      <c r="G106" s="106"/>
    </row>
    <row r="107" spans="3:7" s="105" customFormat="1" x14ac:dyDescent="0.2">
      <c r="C107" s="108"/>
      <c r="F107" s="108"/>
      <c r="G107" s="106"/>
    </row>
    <row r="108" spans="3:7" s="105" customFormat="1" x14ac:dyDescent="0.2">
      <c r="C108" s="108"/>
      <c r="F108" s="108"/>
      <c r="G108" s="106"/>
    </row>
    <row r="109" spans="3:7" s="105" customFormat="1" x14ac:dyDescent="0.2">
      <c r="C109" s="108"/>
      <c r="F109" s="108"/>
      <c r="G109" s="106"/>
    </row>
    <row r="110" spans="3:7" s="105" customFormat="1" x14ac:dyDescent="0.2">
      <c r="C110" s="108"/>
      <c r="F110" s="108"/>
      <c r="G110" s="106"/>
    </row>
    <row r="111" spans="3:7" s="105" customFormat="1" x14ac:dyDescent="0.2">
      <c r="C111" s="108"/>
      <c r="F111" s="108"/>
      <c r="G111" s="106"/>
    </row>
    <row r="112" spans="3:7" s="105" customFormat="1" x14ac:dyDescent="0.2">
      <c r="C112" s="108"/>
      <c r="F112" s="108"/>
      <c r="G112" s="106"/>
    </row>
    <row r="113" spans="3:7" s="105" customFormat="1" x14ac:dyDescent="0.2">
      <c r="C113" s="108"/>
      <c r="F113" s="108"/>
      <c r="G113" s="106"/>
    </row>
    <row r="114" spans="3:7" s="105" customFormat="1" x14ac:dyDescent="0.2">
      <c r="C114" s="108"/>
      <c r="F114" s="108"/>
      <c r="G114" s="106"/>
    </row>
    <row r="115" spans="3:7" s="105" customFormat="1" x14ac:dyDescent="0.2">
      <c r="C115" s="108"/>
      <c r="F115" s="108"/>
      <c r="G115" s="106"/>
    </row>
    <row r="116" spans="3:7" s="105" customFormat="1" x14ac:dyDescent="0.2">
      <c r="C116" s="108"/>
      <c r="F116" s="108"/>
      <c r="G116" s="106"/>
    </row>
    <row r="117" spans="3:7" s="105" customFormat="1" x14ac:dyDescent="0.2">
      <c r="C117" s="108"/>
      <c r="F117" s="108"/>
      <c r="G117" s="106"/>
    </row>
    <row r="118" spans="3:7" s="105" customFormat="1" x14ac:dyDescent="0.2">
      <c r="C118" s="108"/>
      <c r="F118" s="108"/>
      <c r="G118" s="106"/>
    </row>
    <row r="119" spans="3:7" s="105" customFormat="1" x14ac:dyDescent="0.2">
      <c r="C119" s="108"/>
      <c r="F119" s="108"/>
      <c r="G119" s="106"/>
    </row>
    <row r="120" spans="3:7" s="105" customFormat="1" x14ac:dyDescent="0.2">
      <c r="C120" s="108"/>
      <c r="F120" s="108"/>
      <c r="G120" s="106"/>
    </row>
    <row r="121" spans="3:7" s="105" customFormat="1" x14ac:dyDescent="0.2">
      <c r="C121" s="108"/>
      <c r="F121" s="108"/>
      <c r="G121" s="106"/>
    </row>
    <row r="122" spans="3:7" s="105" customFormat="1" x14ac:dyDescent="0.2">
      <c r="C122" s="108"/>
      <c r="F122" s="108"/>
      <c r="G122" s="106"/>
    </row>
    <row r="123" spans="3:7" s="105" customFormat="1" x14ac:dyDescent="0.2">
      <c r="C123" s="108"/>
      <c r="F123" s="108"/>
      <c r="G123" s="106"/>
    </row>
    <row r="124" spans="3:7" s="105" customFormat="1" x14ac:dyDescent="0.2">
      <c r="C124" s="108"/>
      <c r="F124" s="108"/>
      <c r="G124" s="106"/>
    </row>
    <row r="125" spans="3:7" s="105" customFormat="1" x14ac:dyDescent="0.2">
      <c r="C125" s="108"/>
      <c r="F125" s="108"/>
      <c r="G125" s="106"/>
    </row>
    <row r="126" spans="3:7" s="105" customFormat="1" x14ac:dyDescent="0.2">
      <c r="C126" s="108"/>
      <c r="F126" s="108"/>
      <c r="G126" s="106"/>
    </row>
    <row r="127" spans="3:7" s="105" customFormat="1" x14ac:dyDescent="0.2">
      <c r="C127" s="108"/>
      <c r="F127" s="108"/>
      <c r="G127" s="106"/>
    </row>
    <row r="128" spans="3:7" s="105" customFormat="1" x14ac:dyDescent="0.2">
      <c r="C128" s="108"/>
      <c r="F128" s="108"/>
      <c r="G128" s="106"/>
    </row>
    <row r="129" spans="3:7" s="105" customFormat="1" x14ac:dyDescent="0.2">
      <c r="C129" s="108"/>
      <c r="F129" s="108"/>
      <c r="G129" s="106"/>
    </row>
    <row r="130" spans="3:7" s="105" customFormat="1" x14ac:dyDescent="0.2">
      <c r="C130" s="108"/>
      <c r="F130" s="108"/>
      <c r="G130" s="106"/>
    </row>
    <row r="131" spans="3:7" s="105" customFormat="1" x14ac:dyDescent="0.2">
      <c r="C131" s="108"/>
      <c r="F131" s="108"/>
      <c r="G131" s="106"/>
    </row>
    <row r="132" spans="3:7" s="105" customFormat="1" x14ac:dyDescent="0.2">
      <c r="C132" s="108"/>
      <c r="F132" s="108"/>
      <c r="G132" s="106"/>
    </row>
    <row r="133" spans="3:7" s="105" customFormat="1" x14ac:dyDescent="0.2">
      <c r="C133" s="108"/>
      <c r="F133" s="108"/>
      <c r="G133" s="106"/>
    </row>
    <row r="134" spans="3:7" s="105" customFormat="1" x14ac:dyDescent="0.2">
      <c r="C134" s="108"/>
      <c r="F134" s="108"/>
      <c r="G134" s="106"/>
    </row>
    <row r="135" spans="3:7" s="105" customFormat="1" x14ac:dyDescent="0.2">
      <c r="C135" s="108"/>
      <c r="F135" s="108"/>
      <c r="G135" s="106"/>
    </row>
    <row r="136" spans="3:7" s="105" customFormat="1" x14ac:dyDescent="0.2">
      <c r="C136" s="108"/>
      <c r="F136" s="108"/>
      <c r="G136" s="106"/>
    </row>
    <row r="137" spans="3:7" s="105" customFormat="1" x14ac:dyDescent="0.2">
      <c r="C137" s="108"/>
      <c r="F137" s="108"/>
      <c r="G137" s="106"/>
    </row>
    <row r="138" spans="3:7" s="105" customFormat="1" x14ac:dyDescent="0.2">
      <c r="C138" s="108"/>
      <c r="F138" s="108"/>
      <c r="G138" s="106"/>
    </row>
    <row r="139" spans="3:7" s="105" customFormat="1" x14ac:dyDescent="0.2">
      <c r="C139" s="108"/>
      <c r="F139" s="108"/>
      <c r="G139" s="106"/>
    </row>
    <row r="140" spans="3:7" s="105" customFormat="1" x14ac:dyDescent="0.2">
      <c r="C140" s="108"/>
      <c r="F140" s="108"/>
      <c r="G140" s="106"/>
    </row>
    <row r="141" spans="3:7" s="105" customFormat="1" x14ac:dyDescent="0.2">
      <c r="C141" s="108"/>
      <c r="F141" s="108"/>
      <c r="G141" s="106"/>
    </row>
    <row r="142" spans="3:7" s="105" customFormat="1" x14ac:dyDescent="0.2">
      <c r="C142" s="108"/>
      <c r="F142" s="108"/>
      <c r="G142" s="106"/>
    </row>
    <row r="143" spans="3:7" s="105" customFormat="1" x14ac:dyDescent="0.2">
      <c r="C143" s="108"/>
      <c r="F143" s="108"/>
      <c r="G143" s="106"/>
    </row>
    <row r="144" spans="3:7" s="105" customFormat="1" x14ac:dyDescent="0.2">
      <c r="C144" s="108"/>
      <c r="F144" s="108"/>
      <c r="G144" s="106"/>
    </row>
    <row r="145" spans="3:7" s="105" customFormat="1" x14ac:dyDescent="0.2">
      <c r="C145" s="108"/>
      <c r="F145" s="108"/>
      <c r="G145" s="106"/>
    </row>
    <row r="146" spans="3:7" s="105" customFormat="1" x14ac:dyDescent="0.2">
      <c r="C146" s="108"/>
      <c r="F146" s="108"/>
      <c r="G146" s="106"/>
    </row>
    <row r="147" spans="3:7" s="105" customFormat="1" x14ac:dyDescent="0.2">
      <c r="C147" s="108"/>
      <c r="F147" s="108"/>
      <c r="G147" s="106"/>
    </row>
    <row r="148" spans="3:7" s="105" customFormat="1" x14ac:dyDescent="0.2">
      <c r="C148" s="108"/>
      <c r="F148" s="108"/>
      <c r="G148" s="106"/>
    </row>
    <row r="149" spans="3:7" s="105" customFormat="1" x14ac:dyDescent="0.2">
      <c r="C149" s="108"/>
      <c r="F149" s="108"/>
      <c r="G149" s="106"/>
    </row>
    <row r="150" spans="3:7" s="105" customFormat="1" x14ac:dyDescent="0.2">
      <c r="C150" s="108"/>
      <c r="F150" s="108"/>
      <c r="G150" s="106"/>
    </row>
    <row r="151" spans="3:7" s="105" customFormat="1" x14ac:dyDescent="0.2">
      <c r="C151" s="108"/>
      <c r="F151" s="108"/>
      <c r="G151" s="106"/>
    </row>
    <row r="152" spans="3:7" s="105" customFormat="1" x14ac:dyDescent="0.2">
      <c r="C152" s="108"/>
      <c r="F152" s="108"/>
      <c r="G152" s="106"/>
    </row>
    <row r="153" spans="3:7" s="105" customFormat="1" x14ac:dyDescent="0.2">
      <c r="C153" s="108"/>
      <c r="F153" s="108"/>
      <c r="G153" s="106"/>
    </row>
    <row r="154" spans="3:7" s="105" customFormat="1" x14ac:dyDescent="0.2">
      <c r="C154" s="108"/>
      <c r="F154" s="108"/>
      <c r="G154" s="106"/>
    </row>
    <row r="155" spans="3:7" s="105" customFormat="1" x14ac:dyDescent="0.2">
      <c r="C155" s="108"/>
      <c r="F155" s="108"/>
      <c r="G155" s="106"/>
    </row>
    <row r="156" spans="3:7" s="105" customFormat="1" x14ac:dyDescent="0.2">
      <c r="C156" s="108"/>
      <c r="F156" s="108"/>
      <c r="G156" s="106"/>
    </row>
    <row r="157" spans="3:7" s="105" customFormat="1" x14ac:dyDescent="0.2">
      <c r="C157" s="108"/>
      <c r="F157" s="108"/>
      <c r="G157" s="106"/>
    </row>
    <row r="158" spans="3:7" s="105" customFormat="1" x14ac:dyDescent="0.2">
      <c r="C158" s="108"/>
      <c r="F158" s="108"/>
      <c r="G158" s="106"/>
    </row>
    <row r="159" spans="3:7" s="105" customFormat="1" x14ac:dyDescent="0.2">
      <c r="C159" s="108"/>
      <c r="F159" s="108"/>
      <c r="G159" s="106"/>
    </row>
    <row r="160" spans="3:7" s="105" customFormat="1" x14ac:dyDescent="0.2">
      <c r="C160" s="108"/>
      <c r="F160" s="108"/>
      <c r="G160" s="106"/>
    </row>
    <row r="161" spans="3:7" s="105" customFormat="1" x14ac:dyDescent="0.2">
      <c r="C161" s="108"/>
      <c r="F161" s="108"/>
      <c r="G161" s="106"/>
    </row>
    <row r="162" spans="3:7" s="105" customFormat="1" x14ac:dyDescent="0.2">
      <c r="C162" s="108"/>
      <c r="F162" s="108"/>
      <c r="G162" s="106"/>
    </row>
    <row r="163" spans="3:7" s="105" customFormat="1" x14ac:dyDescent="0.2">
      <c r="C163" s="108"/>
      <c r="F163" s="108"/>
      <c r="G163" s="106"/>
    </row>
    <row r="164" spans="3:7" s="105" customFormat="1" x14ac:dyDescent="0.2">
      <c r="C164" s="108"/>
      <c r="F164" s="108"/>
      <c r="G164" s="106"/>
    </row>
    <row r="165" spans="3:7" s="105" customFormat="1" x14ac:dyDescent="0.2">
      <c r="C165" s="108"/>
      <c r="F165" s="108"/>
      <c r="G165" s="106"/>
    </row>
    <row r="166" spans="3:7" s="105" customFormat="1" x14ac:dyDescent="0.2">
      <c r="C166" s="108"/>
      <c r="F166" s="108"/>
      <c r="G166" s="106"/>
    </row>
    <row r="167" spans="3:7" s="105" customFormat="1" x14ac:dyDescent="0.2">
      <c r="C167" s="108"/>
      <c r="F167" s="108"/>
      <c r="G167" s="106"/>
    </row>
    <row r="168" spans="3:7" s="105" customFormat="1" x14ac:dyDescent="0.2">
      <c r="C168" s="108"/>
      <c r="F168" s="108"/>
      <c r="G168" s="106"/>
    </row>
    <row r="169" spans="3:7" s="105" customFormat="1" x14ac:dyDescent="0.2">
      <c r="C169" s="108"/>
      <c r="F169" s="108"/>
      <c r="G169" s="106"/>
    </row>
    <row r="170" spans="3:7" s="105" customFormat="1" x14ac:dyDescent="0.2">
      <c r="C170" s="108"/>
      <c r="F170" s="108"/>
      <c r="G170" s="106"/>
    </row>
    <row r="171" spans="3:7" s="105" customFormat="1" x14ac:dyDescent="0.2">
      <c r="C171" s="108"/>
      <c r="F171" s="108"/>
      <c r="G171" s="106"/>
    </row>
    <row r="172" spans="3:7" s="105" customFormat="1" x14ac:dyDescent="0.2">
      <c r="C172" s="108"/>
      <c r="F172" s="108"/>
      <c r="G172" s="106"/>
    </row>
    <row r="173" spans="3:7" s="105" customFormat="1" x14ac:dyDescent="0.2">
      <c r="C173" s="108"/>
      <c r="F173" s="108"/>
      <c r="G173" s="106"/>
    </row>
    <row r="174" spans="3:7" s="105" customFormat="1" x14ac:dyDescent="0.2">
      <c r="C174" s="108"/>
      <c r="F174" s="108"/>
      <c r="G174" s="106"/>
    </row>
    <row r="175" spans="3:7" s="105" customFormat="1" x14ac:dyDescent="0.2">
      <c r="C175" s="108"/>
      <c r="F175" s="108"/>
      <c r="G175" s="106"/>
    </row>
    <row r="176" spans="3:7" s="105" customFormat="1" x14ac:dyDescent="0.2">
      <c r="C176" s="108"/>
      <c r="F176" s="108"/>
      <c r="G176" s="106"/>
    </row>
    <row r="177" spans="3:7" s="105" customFormat="1" x14ac:dyDescent="0.2">
      <c r="C177" s="108"/>
      <c r="F177" s="108"/>
      <c r="G177" s="106"/>
    </row>
    <row r="178" spans="3:7" s="105" customFormat="1" x14ac:dyDescent="0.2">
      <c r="C178" s="108"/>
      <c r="F178" s="108"/>
      <c r="G178" s="106"/>
    </row>
    <row r="179" spans="3:7" s="105" customFormat="1" x14ac:dyDescent="0.2">
      <c r="C179" s="108"/>
      <c r="F179" s="108"/>
      <c r="G179" s="106"/>
    </row>
    <row r="180" spans="3:7" s="105" customFormat="1" x14ac:dyDescent="0.2">
      <c r="C180" s="108"/>
      <c r="F180" s="108"/>
      <c r="G180" s="106"/>
    </row>
    <row r="181" spans="3:7" s="105" customFormat="1" x14ac:dyDescent="0.2">
      <c r="C181" s="108"/>
      <c r="F181" s="108"/>
      <c r="G181" s="106"/>
    </row>
    <row r="182" spans="3:7" s="105" customFormat="1" x14ac:dyDescent="0.2">
      <c r="C182" s="108"/>
      <c r="F182" s="108"/>
      <c r="G182" s="106"/>
    </row>
    <row r="183" spans="3:7" s="105" customFormat="1" x14ac:dyDescent="0.2">
      <c r="C183" s="108"/>
      <c r="F183" s="108"/>
      <c r="G183" s="106"/>
    </row>
    <row r="184" spans="3:7" s="105" customFormat="1" x14ac:dyDescent="0.2">
      <c r="C184" s="108"/>
      <c r="F184" s="108"/>
      <c r="G184" s="106"/>
    </row>
    <row r="185" spans="3:7" s="105" customFormat="1" x14ac:dyDescent="0.2">
      <c r="C185" s="108"/>
      <c r="F185" s="108"/>
      <c r="G185" s="106"/>
    </row>
    <row r="186" spans="3:7" s="105" customFormat="1" x14ac:dyDescent="0.2">
      <c r="C186" s="108"/>
      <c r="F186" s="108"/>
      <c r="G186" s="106"/>
    </row>
    <row r="187" spans="3:7" s="105" customFormat="1" x14ac:dyDescent="0.2">
      <c r="C187" s="108"/>
      <c r="F187" s="108"/>
      <c r="G187" s="106"/>
    </row>
    <row r="188" spans="3:7" s="105" customFormat="1" x14ac:dyDescent="0.2">
      <c r="C188" s="108"/>
      <c r="F188" s="108"/>
      <c r="G188" s="106"/>
    </row>
    <row r="189" spans="3:7" s="105" customFormat="1" x14ac:dyDescent="0.2">
      <c r="C189" s="108"/>
      <c r="F189" s="108"/>
      <c r="G189" s="106"/>
    </row>
    <row r="190" spans="3:7" s="105" customFormat="1" x14ac:dyDescent="0.2">
      <c r="C190" s="108"/>
      <c r="F190" s="108"/>
      <c r="G190" s="106"/>
    </row>
    <row r="191" spans="3:7" s="105" customFormat="1" x14ac:dyDescent="0.2">
      <c r="C191" s="108"/>
      <c r="F191" s="108"/>
      <c r="G191" s="106"/>
    </row>
    <row r="192" spans="3:7" s="105" customFormat="1" x14ac:dyDescent="0.2">
      <c r="C192" s="108"/>
      <c r="F192" s="108"/>
      <c r="G192" s="106"/>
    </row>
    <row r="193" spans="3:7" s="105" customFormat="1" x14ac:dyDescent="0.2">
      <c r="C193" s="108"/>
      <c r="F193" s="108"/>
      <c r="G193" s="106"/>
    </row>
    <row r="194" spans="3:7" s="105" customFormat="1" x14ac:dyDescent="0.2">
      <c r="C194" s="108"/>
      <c r="F194" s="108"/>
      <c r="G194" s="106"/>
    </row>
    <row r="195" spans="3:7" s="105" customFormat="1" x14ac:dyDescent="0.2">
      <c r="C195" s="108"/>
      <c r="F195" s="108"/>
      <c r="G195" s="106"/>
    </row>
    <row r="196" spans="3:7" s="105" customFormat="1" x14ac:dyDescent="0.2">
      <c r="C196" s="108"/>
      <c r="F196" s="108"/>
      <c r="G196" s="106"/>
    </row>
    <row r="197" spans="3:7" s="105" customFormat="1" x14ac:dyDescent="0.2">
      <c r="C197" s="108"/>
      <c r="F197" s="108"/>
      <c r="G197" s="106"/>
    </row>
    <row r="198" spans="3:7" s="105" customFormat="1" x14ac:dyDescent="0.2">
      <c r="C198" s="108"/>
      <c r="F198" s="108"/>
      <c r="G198" s="106"/>
    </row>
    <row r="199" spans="3:7" s="105" customFormat="1" x14ac:dyDescent="0.2">
      <c r="C199" s="108"/>
      <c r="F199" s="108"/>
      <c r="G199" s="106"/>
    </row>
    <row r="200" spans="3:7" s="105" customFormat="1" x14ac:dyDescent="0.2">
      <c r="C200" s="108"/>
      <c r="F200" s="108"/>
      <c r="G200" s="106"/>
    </row>
    <row r="201" spans="3:7" s="105" customFormat="1" x14ac:dyDescent="0.2">
      <c r="C201" s="108"/>
      <c r="F201" s="108"/>
      <c r="G201" s="106"/>
    </row>
    <row r="202" spans="3:7" s="105" customFormat="1" x14ac:dyDescent="0.2">
      <c r="C202" s="108"/>
      <c r="F202" s="108"/>
      <c r="G202" s="106"/>
    </row>
    <row r="203" spans="3:7" s="105" customFormat="1" x14ac:dyDescent="0.2">
      <c r="C203" s="108"/>
      <c r="F203" s="108"/>
      <c r="G203" s="106"/>
    </row>
    <row r="204" spans="3:7" s="105" customFormat="1" x14ac:dyDescent="0.2">
      <c r="C204" s="108"/>
      <c r="F204" s="108"/>
      <c r="G204" s="106"/>
    </row>
    <row r="205" spans="3:7" s="105" customFormat="1" x14ac:dyDescent="0.2">
      <c r="C205" s="108"/>
      <c r="F205" s="108"/>
      <c r="G205" s="106"/>
    </row>
    <row r="206" spans="3:7" s="105" customFormat="1" x14ac:dyDescent="0.2">
      <c r="C206" s="108"/>
      <c r="F206" s="108"/>
      <c r="G206" s="106"/>
    </row>
    <row r="207" spans="3:7" s="105" customFormat="1" x14ac:dyDescent="0.2">
      <c r="C207" s="108"/>
      <c r="F207" s="108"/>
      <c r="G207" s="106"/>
    </row>
    <row r="208" spans="3:7" s="105" customFormat="1" x14ac:dyDescent="0.2">
      <c r="C208" s="108"/>
      <c r="F208" s="108"/>
      <c r="G208" s="106"/>
    </row>
    <row r="209" spans="3:7" s="105" customFormat="1" x14ac:dyDescent="0.2">
      <c r="C209" s="108"/>
      <c r="F209" s="108"/>
      <c r="G209" s="106"/>
    </row>
    <row r="210" spans="3:7" s="105" customFormat="1" x14ac:dyDescent="0.2">
      <c r="C210" s="108"/>
      <c r="F210" s="108"/>
      <c r="G210" s="106"/>
    </row>
    <row r="211" spans="3:7" s="105" customFormat="1" x14ac:dyDescent="0.2">
      <c r="C211" s="108"/>
      <c r="F211" s="108"/>
      <c r="G211" s="106"/>
    </row>
    <row r="212" spans="3:7" s="105" customFormat="1" x14ac:dyDescent="0.2">
      <c r="C212" s="108"/>
      <c r="F212" s="108"/>
      <c r="G212" s="106"/>
    </row>
    <row r="213" spans="3:7" s="105" customFormat="1" x14ac:dyDescent="0.2">
      <c r="C213" s="108"/>
      <c r="F213" s="108"/>
      <c r="G213" s="106"/>
    </row>
    <row r="214" spans="3:7" s="105" customFormat="1" x14ac:dyDescent="0.2">
      <c r="C214" s="108"/>
      <c r="F214" s="108"/>
      <c r="G214" s="106"/>
    </row>
    <row r="215" spans="3:7" s="105" customFormat="1" x14ac:dyDescent="0.2">
      <c r="C215" s="108"/>
      <c r="F215" s="108"/>
      <c r="G215" s="106"/>
    </row>
    <row r="216" spans="3:7" s="105" customFormat="1" x14ac:dyDescent="0.2">
      <c r="C216" s="108"/>
      <c r="F216" s="108"/>
      <c r="G216" s="106"/>
    </row>
    <row r="217" spans="3:7" s="105" customFormat="1" x14ac:dyDescent="0.2">
      <c r="C217" s="108"/>
      <c r="F217" s="108"/>
      <c r="G217" s="106"/>
    </row>
  </sheetData>
  <mergeCells count="7">
    <mergeCell ref="B1:F2"/>
    <mergeCell ref="D3:F3"/>
    <mergeCell ref="A16:C16"/>
    <mergeCell ref="A25:B25"/>
    <mergeCell ref="D4:F4"/>
    <mergeCell ref="A3:B3"/>
    <mergeCell ref="A8:C8"/>
  </mergeCells>
  <conditionalFormatting sqref="D21">
    <cfRule type="expression" dxfId="0" priority="1" stopIfTrue="1">
      <formula>#REF!="Específica"</formula>
    </cfRule>
  </conditionalFormatting>
  <dataValidations count="4">
    <dataValidation type="list" allowBlank="1" showInputMessage="1" showErrorMessage="1" sqref="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"Integral,Isenção,Redução,Suspensão,Diferimento"</formula1>
    </dataValidation>
    <dataValidation type="list" allowBlank="1" showInputMessage="1" showErrorMessage="1" sqref="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"Específica,Integral,Isenção,Redução,Suspensão,Não-incidência,Imunidade"</formula1>
    </dataValidation>
    <dataValidation type="list" allowBlank="1" showInputMessage="1" showErrorMessage="1" sqref="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IX65557:IX65558 ST65557:ST65558 ACP65557:ACP65558 AML65557:AML65558 AWH65557:AWH65558 BGD65557:BGD65558 BPZ65557:BPZ65558 BZV65557:BZV65558 CJR65557:CJR65558 CTN65557:CTN65558 DDJ65557:DDJ65558 DNF65557:DNF65558 DXB65557:DXB65558 EGX65557:EGX65558 EQT65557:EQT65558 FAP65557:FAP65558 FKL65557:FKL65558 FUH65557:FUH65558 GED65557:GED65558 GNZ65557:GNZ65558 GXV65557:GXV65558 HHR65557:HHR65558 HRN65557:HRN65558 IBJ65557:IBJ65558 ILF65557:ILF65558 IVB65557:IVB65558 JEX65557:JEX65558 JOT65557:JOT65558 JYP65557:JYP65558 KIL65557:KIL65558 KSH65557:KSH65558 LCD65557:LCD65558 LLZ65557:LLZ65558 LVV65557:LVV65558 MFR65557:MFR65558 MPN65557:MPN65558 MZJ65557:MZJ65558 NJF65557:NJF65558 NTB65557:NTB65558 OCX65557:OCX65558 OMT65557:OMT65558 OWP65557:OWP65558 PGL65557:PGL65558 PQH65557:PQH65558 QAD65557:QAD65558 QJZ65557:QJZ65558 QTV65557:QTV65558 RDR65557:RDR65558 RNN65557:RNN65558 RXJ65557:RXJ65558 SHF65557:SHF65558 SRB65557:SRB65558 TAX65557:TAX65558 TKT65557:TKT65558 TUP65557:TUP65558 UEL65557:UEL65558 UOH65557:UOH65558 UYD65557:UYD65558 VHZ65557:VHZ65558 VRV65557:VRV65558 WBR65557:WBR65558 WLN65557:WLN65558 WVJ65557:WVJ65558 IX131093:IX131094 ST131093:ST131094 ACP131093:ACP131094 AML131093:AML131094 AWH131093:AWH131094 BGD131093:BGD131094 BPZ131093:BPZ131094 BZV131093:BZV131094 CJR131093:CJR131094 CTN131093:CTN131094 DDJ131093:DDJ131094 DNF131093:DNF131094 DXB131093:DXB131094 EGX131093:EGX131094 EQT131093:EQT131094 FAP131093:FAP131094 FKL131093:FKL131094 FUH131093:FUH131094 GED131093:GED131094 GNZ131093:GNZ131094 GXV131093:GXV131094 HHR131093:HHR131094 HRN131093:HRN131094 IBJ131093:IBJ131094 ILF131093:ILF131094 IVB131093:IVB131094 JEX131093:JEX131094 JOT131093:JOT131094 JYP131093:JYP131094 KIL131093:KIL131094 KSH131093:KSH131094 LCD131093:LCD131094 LLZ131093:LLZ131094 LVV131093:LVV131094 MFR131093:MFR131094 MPN131093:MPN131094 MZJ131093:MZJ131094 NJF131093:NJF131094 NTB131093:NTB131094 OCX131093:OCX131094 OMT131093:OMT131094 OWP131093:OWP131094 PGL131093:PGL131094 PQH131093:PQH131094 QAD131093:QAD131094 QJZ131093:QJZ131094 QTV131093:QTV131094 RDR131093:RDR131094 RNN131093:RNN131094 RXJ131093:RXJ131094 SHF131093:SHF131094 SRB131093:SRB131094 TAX131093:TAX131094 TKT131093:TKT131094 TUP131093:TUP131094 UEL131093:UEL131094 UOH131093:UOH131094 UYD131093:UYD131094 VHZ131093:VHZ131094 VRV131093:VRV131094 WBR131093:WBR131094 WLN131093:WLN131094 WVJ131093:WVJ131094 IX196629:IX196630 ST196629:ST196630 ACP196629:ACP196630 AML196629:AML196630 AWH196629:AWH196630 BGD196629:BGD196630 BPZ196629:BPZ196630 BZV196629:BZV196630 CJR196629:CJR196630 CTN196629:CTN196630 DDJ196629:DDJ196630 DNF196629:DNF196630 DXB196629:DXB196630 EGX196629:EGX196630 EQT196629:EQT196630 FAP196629:FAP196630 FKL196629:FKL196630 FUH196629:FUH196630 GED196629:GED196630 GNZ196629:GNZ196630 GXV196629:GXV196630 HHR196629:HHR196630 HRN196629:HRN196630 IBJ196629:IBJ196630 ILF196629:ILF196630 IVB196629:IVB196630 JEX196629:JEX196630 JOT196629:JOT196630 JYP196629:JYP196630 KIL196629:KIL196630 KSH196629:KSH196630 LCD196629:LCD196630 LLZ196629:LLZ196630 LVV196629:LVV196630 MFR196629:MFR196630 MPN196629:MPN196630 MZJ196629:MZJ196630 NJF196629:NJF196630 NTB196629:NTB196630 OCX196629:OCX196630 OMT196629:OMT196630 OWP196629:OWP196630 PGL196629:PGL196630 PQH196629:PQH196630 QAD196629:QAD196630 QJZ196629:QJZ196630 QTV196629:QTV196630 RDR196629:RDR196630 RNN196629:RNN196630 RXJ196629:RXJ196630 SHF196629:SHF196630 SRB196629:SRB196630 TAX196629:TAX196630 TKT196629:TKT196630 TUP196629:TUP196630 UEL196629:UEL196630 UOH196629:UOH196630 UYD196629:UYD196630 VHZ196629:VHZ196630 VRV196629:VRV196630 WBR196629:WBR196630 WLN196629:WLN196630 WVJ196629:WVJ196630 IX262165:IX262166 ST262165:ST262166 ACP262165:ACP262166 AML262165:AML262166 AWH262165:AWH262166 BGD262165:BGD262166 BPZ262165:BPZ262166 BZV262165:BZV262166 CJR262165:CJR262166 CTN262165:CTN262166 DDJ262165:DDJ262166 DNF262165:DNF262166 DXB262165:DXB262166 EGX262165:EGX262166 EQT262165:EQT262166 FAP262165:FAP262166 FKL262165:FKL262166 FUH262165:FUH262166 GED262165:GED262166 GNZ262165:GNZ262166 GXV262165:GXV262166 HHR262165:HHR262166 HRN262165:HRN262166 IBJ262165:IBJ262166 ILF262165:ILF262166 IVB262165:IVB262166 JEX262165:JEX262166 JOT262165:JOT262166 JYP262165:JYP262166 KIL262165:KIL262166 KSH262165:KSH262166 LCD262165:LCD262166 LLZ262165:LLZ262166 LVV262165:LVV262166 MFR262165:MFR262166 MPN262165:MPN262166 MZJ262165:MZJ262166 NJF262165:NJF262166 NTB262165:NTB262166 OCX262165:OCX262166 OMT262165:OMT262166 OWP262165:OWP262166 PGL262165:PGL262166 PQH262165:PQH262166 QAD262165:QAD262166 QJZ262165:QJZ262166 QTV262165:QTV262166 RDR262165:RDR262166 RNN262165:RNN262166 RXJ262165:RXJ262166 SHF262165:SHF262166 SRB262165:SRB262166 TAX262165:TAX262166 TKT262165:TKT262166 TUP262165:TUP262166 UEL262165:UEL262166 UOH262165:UOH262166 UYD262165:UYD262166 VHZ262165:VHZ262166 VRV262165:VRV262166 WBR262165:WBR262166 WLN262165:WLN262166 WVJ262165:WVJ262166 IX327701:IX327702 ST327701:ST327702 ACP327701:ACP327702 AML327701:AML327702 AWH327701:AWH327702 BGD327701:BGD327702 BPZ327701:BPZ327702 BZV327701:BZV327702 CJR327701:CJR327702 CTN327701:CTN327702 DDJ327701:DDJ327702 DNF327701:DNF327702 DXB327701:DXB327702 EGX327701:EGX327702 EQT327701:EQT327702 FAP327701:FAP327702 FKL327701:FKL327702 FUH327701:FUH327702 GED327701:GED327702 GNZ327701:GNZ327702 GXV327701:GXV327702 HHR327701:HHR327702 HRN327701:HRN327702 IBJ327701:IBJ327702 ILF327701:ILF327702 IVB327701:IVB327702 JEX327701:JEX327702 JOT327701:JOT327702 JYP327701:JYP327702 KIL327701:KIL327702 KSH327701:KSH327702 LCD327701:LCD327702 LLZ327701:LLZ327702 LVV327701:LVV327702 MFR327701:MFR327702 MPN327701:MPN327702 MZJ327701:MZJ327702 NJF327701:NJF327702 NTB327701:NTB327702 OCX327701:OCX327702 OMT327701:OMT327702 OWP327701:OWP327702 PGL327701:PGL327702 PQH327701:PQH327702 QAD327701:QAD327702 QJZ327701:QJZ327702 QTV327701:QTV327702 RDR327701:RDR327702 RNN327701:RNN327702 RXJ327701:RXJ327702 SHF327701:SHF327702 SRB327701:SRB327702 TAX327701:TAX327702 TKT327701:TKT327702 TUP327701:TUP327702 UEL327701:UEL327702 UOH327701:UOH327702 UYD327701:UYD327702 VHZ327701:VHZ327702 VRV327701:VRV327702 WBR327701:WBR327702 WLN327701:WLN327702 WVJ327701:WVJ327702 IX393237:IX393238 ST393237:ST393238 ACP393237:ACP393238 AML393237:AML393238 AWH393237:AWH393238 BGD393237:BGD393238 BPZ393237:BPZ393238 BZV393237:BZV393238 CJR393237:CJR393238 CTN393237:CTN393238 DDJ393237:DDJ393238 DNF393237:DNF393238 DXB393237:DXB393238 EGX393237:EGX393238 EQT393237:EQT393238 FAP393237:FAP393238 FKL393237:FKL393238 FUH393237:FUH393238 GED393237:GED393238 GNZ393237:GNZ393238 GXV393237:GXV393238 HHR393237:HHR393238 HRN393237:HRN393238 IBJ393237:IBJ393238 ILF393237:ILF393238 IVB393237:IVB393238 JEX393237:JEX393238 JOT393237:JOT393238 JYP393237:JYP393238 KIL393237:KIL393238 KSH393237:KSH393238 LCD393237:LCD393238 LLZ393237:LLZ393238 LVV393237:LVV393238 MFR393237:MFR393238 MPN393237:MPN393238 MZJ393237:MZJ393238 NJF393237:NJF393238 NTB393237:NTB393238 OCX393237:OCX393238 OMT393237:OMT393238 OWP393237:OWP393238 PGL393237:PGL393238 PQH393237:PQH393238 QAD393237:QAD393238 QJZ393237:QJZ393238 QTV393237:QTV393238 RDR393237:RDR393238 RNN393237:RNN393238 RXJ393237:RXJ393238 SHF393237:SHF393238 SRB393237:SRB393238 TAX393237:TAX393238 TKT393237:TKT393238 TUP393237:TUP393238 UEL393237:UEL393238 UOH393237:UOH393238 UYD393237:UYD393238 VHZ393237:VHZ393238 VRV393237:VRV393238 WBR393237:WBR393238 WLN393237:WLN393238 WVJ393237:WVJ393238 IX458773:IX458774 ST458773:ST458774 ACP458773:ACP458774 AML458773:AML458774 AWH458773:AWH458774 BGD458773:BGD458774 BPZ458773:BPZ458774 BZV458773:BZV458774 CJR458773:CJR458774 CTN458773:CTN458774 DDJ458773:DDJ458774 DNF458773:DNF458774 DXB458773:DXB458774 EGX458773:EGX458774 EQT458773:EQT458774 FAP458773:FAP458774 FKL458773:FKL458774 FUH458773:FUH458774 GED458773:GED458774 GNZ458773:GNZ458774 GXV458773:GXV458774 HHR458773:HHR458774 HRN458773:HRN458774 IBJ458773:IBJ458774 ILF458773:ILF458774 IVB458773:IVB458774 JEX458773:JEX458774 JOT458773:JOT458774 JYP458773:JYP458774 KIL458773:KIL458774 KSH458773:KSH458774 LCD458773:LCD458774 LLZ458773:LLZ458774 LVV458773:LVV458774 MFR458773:MFR458774 MPN458773:MPN458774 MZJ458773:MZJ458774 NJF458773:NJF458774 NTB458773:NTB458774 OCX458773:OCX458774 OMT458773:OMT458774 OWP458773:OWP458774 PGL458773:PGL458774 PQH458773:PQH458774 QAD458773:QAD458774 QJZ458773:QJZ458774 QTV458773:QTV458774 RDR458773:RDR458774 RNN458773:RNN458774 RXJ458773:RXJ458774 SHF458773:SHF458774 SRB458773:SRB458774 TAX458773:TAX458774 TKT458773:TKT458774 TUP458773:TUP458774 UEL458773:UEL458774 UOH458773:UOH458774 UYD458773:UYD458774 VHZ458773:VHZ458774 VRV458773:VRV458774 WBR458773:WBR458774 WLN458773:WLN458774 WVJ458773:WVJ458774 IX524309:IX524310 ST524309:ST524310 ACP524309:ACP524310 AML524309:AML524310 AWH524309:AWH524310 BGD524309:BGD524310 BPZ524309:BPZ524310 BZV524309:BZV524310 CJR524309:CJR524310 CTN524309:CTN524310 DDJ524309:DDJ524310 DNF524309:DNF524310 DXB524309:DXB524310 EGX524309:EGX524310 EQT524309:EQT524310 FAP524309:FAP524310 FKL524309:FKL524310 FUH524309:FUH524310 GED524309:GED524310 GNZ524309:GNZ524310 GXV524309:GXV524310 HHR524309:HHR524310 HRN524309:HRN524310 IBJ524309:IBJ524310 ILF524309:ILF524310 IVB524309:IVB524310 JEX524309:JEX524310 JOT524309:JOT524310 JYP524309:JYP524310 KIL524309:KIL524310 KSH524309:KSH524310 LCD524309:LCD524310 LLZ524309:LLZ524310 LVV524309:LVV524310 MFR524309:MFR524310 MPN524309:MPN524310 MZJ524309:MZJ524310 NJF524309:NJF524310 NTB524309:NTB524310 OCX524309:OCX524310 OMT524309:OMT524310 OWP524309:OWP524310 PGL524309:PGL524310 PQH524309:PQH524310 QAD524309:QAD524310 QJZ524309:QJZ524310 QTV524309:QTV524310 RDR524309:RDR524310 RNN524309:RNN524310 RXJ524309:RXJ524310 SHF524309:SHF524310 SRB524309:SRB524310 TAX524309:TAX524310 TKT524309:TKT524310 TUP524309:TUP524310 UEL524309:UEL524310 UOH524309:UOH524310 UYD524309:UYD524310 VHZ524309:VHZ524310 VRV524309:VRV524310 WBR524309:WBR524310 WLN524309:WLN524310 WVJ524309:WVJ524310 IX589845:IX589846 ST589845:ST589846 ACP589845:ACP589846 AML589845:AML589846 AWH589845:AWH589846 BGD589845:BGD589846 BPZ589845:BPZ589846 BZV589845:BZV589846 CJR589845:CJR589846 CTN589845:CTN589846 DDJ589845:DDJ589846 DNF589845:DNF589846 DXB589845:DXB589846 EGX589845:EGX589846 EQT589845:EQT589846 FAP589845:FAP589846 FKL589845:FKL589846 FUH589845:FUH589846 GED589845:GED589846 GNZ589845:GNZ589846 GXV589845:GXV589846 HHR589845:HHR589846 HRN589845:HRN589846 IBJ589845:IBJ589846 ILF589845:ILF589846 IVB589845:IVB589846 JEX589845:JEX589846 JOT589845:JOT589846 JYP589845:JYP589846 KIL589845:KIL589846 KSH589845:KSH589846 LCD589845:LCD589846 LLZ589845:LLZ589846 LVV589845:LVV589846 MFR589845:MFR589846 MPN589845:MPN589846 MZJ589845:MZJ589846 NJF589845:NJF589846 NTB589845:NTB589846 OCX589845:OCX589846 OMT589845:OMT589846 OWP589845:OWP589846 PGL589845:PGL589846 PQH589845:PQH589846 QAD589845:QAD589846 QJZ589845:QJZ589846 QTV589845:QTV589846 RDR589845:RDR589846 RNN589845:RNN589846 RXJ589845:RXJ589846 SHF589845:SHF589846 SRB589845:SRB589846 TAX589845:TAX589846 TKT589845:TKT589846 TUP589845:TUP589846 UEL589845:UEL589846 UOH589845:UOH589846 UYD589845:UYD589846 VHZ589845:VHZ589846 VRV589845:VRV589846 WBR589845:WBR589846 WLN589845:WLN589846 WVJ589845:WVJ589846 IX655381:IX655382 ST655381:ST655382 ACP655381:ACP655382 AML655381:AML655382 AWH655381:AWH655382 BGD655381:BGD655382 BPZ655381:BPZ655382 BZV655381:BZV655382 CJR655381:CJR655382 CTN655381:CTN655382 DDJ655381:DDJ655382 DNF655381:DNF655382 DXB655381:DXB655382 EGX655381:EGX655382 EQT655381:EQT655382 FAP655381:FAP655382 FKL655381:FKL655382 FUH655381:FUH655382 GED655381:GED655382 GNZ655381:GNZ655382 GXV655381:GXV655382 HHR655381:HHR655382 HRN655381:HRN655382 IBJ655381:IBJ655382 ILF655381:ILF655382 IVB655381:IVB655382 JEX655381:JEX655382 JOT655381:JOT655382 JYP655381:JYP655382 KIL655381:KIL655382 KSH655381:KSH655382 LCD655381:LCD655382 LLZ655381:LLZ655382 LVV655381:LVV655382 MFR655381:MFR655382 MPN655381:MPN655382 MZJ655381:MZJ655382 NJF655381:NJF655382 NTB655381:NTB655382 OCX655381:OCX655382 OMT655381:OMT655382 OWP655381:OWP655382 PGL655381:PGL655382 PQH655381:PQH655382 QAD655381:QAD655382 QJZ655381:QJZ655382 QTV655381:QTV655382 RDR655381:RDR655382 RNN655381:RNN655382 RXJ655381:RXJ655382 SHF655381:SHF655382 SRB655381:SRB655382 TAX655381:TAX655382 TKT655381:TKT655382 TUP655381:TUP655382 UEL655381:UEL655382 UOH655381:UOH655382 UYD655381:UYD655382 VHZ655381:VHZ655382 VRV655381:VRV655382 WBR655381:WBR655382 WLN655381:WLN655382 WVJ655381:WVJ655382 IX720917:IX720918 ST720917:ST720918 ACP720917:ACP720918 AML720917:AML720918 AWH720917:AWH720918 BGD720917:BGD720918 BPZ720917:BPZ720918 BZV720917:BZV720918 CJR720917:CJR720918 CTN720917:CTN720918 DDJ720917:DDJ720918 DNF720917:DNF720918 DXB720917:DXB720918 EGX720917:EGX720918 EQT720917:EQT720918 FAP720917:FAP720918 FKL720917:FKL720918 FUH720917:FUH720918 GED720917:GED720918 GNZ720917:GNZ720918 GXV720917:GXV720918 HHR720917:HHR720918 HRN720917:HRN720918 IBJ720917:IBJ720918 ILF720917:ILF720918 IVB720917:IVB720918 JEX720917:JEX720918 JOT720917:JOT720918 JYP720917:JYP720918 KIL720917:KIL720918 KSH720917:KSH720918 LCD720917:LCD720918 LLZ720917:LLZ720918 LVV720917:LVV720918 MFR720917:MFR720918 MPN720917:MPN720918 MZJ720917:MZJ720918 NJF720917:NJF720918 NTB720917:NTB720918 OCX720917:OCX720918 OMT720917:OMT720918 OWP720917:OWP720918 PGL720917:PGL720918 PQH720917:PQH720918 QAD720917:QAD720918 QJZ720917:QJZ720918 QTV720917:QTV720918 RDR720917:RDR720918 RNN720917:RNN720918 RXJ720917:RXJ720918 SHF720917:SHF720918 SRB720917:SRB720918 TAX720917:TAX720918 TKT720917:TKT720918 TUP720917:TUP720918 UEL720917:UEL720918 UOH720917:UOH720918 UYD720917:UYD720918 VHZ720917:VHZ720918 VRV720917:VRV720918 WBR720917:WBR720918 WLN720917:WLN720918 WVJ720917:WVJ720918 IX786453:IX786454 ST786453:ST786454 ACP786453:ACP786454 AML786453:AML786454 AWH786453:AWH786454 BGD786453:BGD786454 BPZ786453:BPZ786454 BZV786453:BZV786454 CJR786453:CJR786454 CTN786453:CTN786454 DDJ786453:DDJ786454 DNF786453:DNF786454 DXB786453:DXB786454 EGX786453:EGX786454 EQT786453:EQT786454 FAP786453:FAP786454 FKL786453:FKL786454 FUH786453:FUH786454 GED786453:GED786454 GNZ786453:GNZ786454 GXV786453:GXV786454 HHR786453:HHR786454 HRN786453:HRN786454 IBJ786453:IBJ786454 ILF786453:ILF786454 IVB786453:IVB786454 JEX786453:JEX786454 JOT786453:JOT786454 JYP786453:JYP786454 KIL786453:KIL786454 KSH786453:KSH786454 LCD786453:LCD786454 LLZ786453:LLZ786454 LVV786453:LVV786454 MFR786453:MFR786454 MPN786453:MPN786454 MZJ786453:MZJ786454 NJF786453:NJF786454 NTB786453:NTB786454 OCX786453:OCX786454 OMT786453:OMT786454 OWP786453:OWP786454 PGL786453:PGL786454 PQH786453:PQH786454 QAD786453:QAD786454 QJZ786453:QJZ786454 QTV786453:QTV786454 RDR786453:RDR786454 RNN786453:RNN786454 RXJ786453:RXJ786454 SHF786453:SHF786454 SRB786453:SRB786454 TAX786453:TAX786454 TKT786453:TKT786454 TUP786453:TUP786454 UEL786453:UEL786454 UOH786453:UOH786454 UYD786453:UYD786454 VHZ786453:VHZ786454 VRV786453:VRV786454 WBR786453:WBR786454 WLN786453:WLN786454 WVJ786453:WVJ786454 IX851989:IX851990 ST851989:ST851990 ACP851989:ACP851990 AML851989:AML851990 AWH851989:AWH851990 BGD851989:BGD851990 BPZ851989:BPZ851990 BZV851989:BZV851990 CJR851989:CJR851990 CTN851989:CTN851990 DDJ851989:DDJ851990 DNF851989:DNF851990 DXB851989:DXB851990 EGX851989:EGX851990 EQT851989:EQT851990 FAP851989:FAP851990 FKL851989:FKL851990 FUH851989:FUH851990 GED851989:GED851990 GNZ851989:GNZ851990 GXV851989:GXV851990 HHR851989:HHR851990 HRN851989:HRN851990 IBJ851989:IBJ851990 ILF851989:ILF851990 IVB851989:IVB851990 JEX851989:JEX851990 JOT851989:JOT851990 JYP851989:JYP851990 KIL851989:KIL851990 KSH851989:KSH851990 LCD851989:LCD851990 LLZ851989:LLZ851990 LVV851989:LVV851990 MFR851989:MFR851990 MPN851989:MPN851990 MZJ851989:MZJ851990 NJF851989:NJF851990 NTB851989:NTB851990 OCX851989:OCX851990 OMT851989:OMT851990 OWP851989:OWP851990 PGL851989:PGL851990 PQH851989:PQH851990 QAD851989:QAD851990 QJZ851989:QJZ851990 QTV851989:QTV851990 RDR851989:RDR851990 RNN851989:RNN851990 RXJ851989:RXJ851990 SHF851989:SHF851990 SRB851989:SRB851990 TAX851989:TAX851990 TKT851989:TKT851990 TUP851989:TUP851990 UEL851989:UEL851990 UOH851989:UOH851990 UYD851989:UYD851990 VHZ851989:VHZ851990 VRV851989:VRV851990 WBR851989:WBR851990 WLN851989:WLN851990 WVJ851989:WVJ851990 IX917525:IX917526 ST917525:ST917526 ACP917525:ACP917526 AML917525:AML917526 AWH917525:AWH917526 BGD917525:BGD917526 BPZ917525:BPZ917526 BZV917525:BZV917526 CJR917525:CJR917526 CTN917525:CTN917526 DDJ917525:DDJ917526 DNF917525:DNF917526 DXB917525:DXB917526 EGX917525:EGX917526 EQT917525:EQT917526 FAP917525:FAP917526 FKL917525:FKL917526 FUH917525:FUH917526 GED917525:GED917526 GNZ917525:GNZ917526 GXV917525:GXV917526 HHR917525:HHR917526 HRN917525:HRN917526 IBJ917525:IBJ917526 ILF917525:ILF917526 IVB917525:IVB917526 JEX917525:JEX917526 JOT917525:JOT917526 JYP917525:JYP917526 KIL917525:KIL917526 KSH917525:KSH917526 LCD917525:LCD917526 LLZ917525:LLZ917526 LVV917525:LVV917526 MFR917525:MFR917526 MPN917525:MPN917526 MZJ917525:MZJ917526 NJF917525:NJF917526 NTB917525:NTB917526 OCX917525:OCX917526 OMT917525:OMT917526 OWP917525:OWP917526 PGL917525:PGL917526 PQH917525:PQH917526 QAD917525:QAD917526 QJZ917525:QJZ917526 QTV917525:QTV917526 RDR917525:RDR917526 RNN917525:RNN917526 RXJ917525:RXJ917526 SHF917525:SHF917526 SRB917525:SRB917526 TAX917525:TAX917526 TKT917525:TKT917526 TUP917525:TUP917526 UEL917525:UEL917526 UOH917525:UOH917526 UYD917525:UYD917526 VHZ917525:VHZ917526 VRV917525:VRV917526 WBR917525:WBR917526 WLN917525:WLN917526 WVJ917525:WVJ917526 IX983061:IX983062 ST983061:ST983062 ACP983061:ACP983062 AML983061:AML983062 AWH983061:AWH983062 BGD983061:BGD983062 BPZ983061:BPZ983062 BZV983061:BZV983062 CJR983061:CJR983062 CTN983061:CTN983062 DDJ983061:DDJ983062 DNF983061:DNF983062 DXB983061:DXB983062 EGX983061:EGX983062 EQT983061:EQT983062 FAP983061:FAP983062 FKL983061:FKL983062 FUH983061:FUH983062 GED983061:GED983062 GNZ983061:GNZ983062 GXV983061:GXV983062 HHR983061:HHR983062 HRN983061:HRN983062 IBJ983061:IBJ983062 ILF983061:ILF983062 IVB983061:IVB983062 JEX983061:JEX983062 JOT983061:JOT983062 JYP983061:JYP983062 KIL983061:KIL983062 KSH983061:KSH983062 LCD983061:LCD983062 LLZ983061:LLZ983062 LVV983061:LVV983062 MFR983061:MFR983062 MPN983061:MPN983062 MZJ983061:MZJ983062 NJF983061:NJF983062 NTB983061:NTB983062 OCX983061:OCX983062 OMT983061:OMT983062 OWP983061:OWP983062 PGL983061:PGL983062 PQH983061:PQH983062 QAD983061:QAD983062 QJZ983061:QJZ983062 QTV983061:QTV983062 RDR983061:RDR983062 RNN983061:RNN983062 RXJ983061:RXJ983062 SHF983061:SHF983062 SRB983061:SRB983062 TAX983061:TAX983062 TKT983061:TKT983062 TUP983061:TUP983062 UEL983061:UEL983062 UOH983061:UOH983062 UYD983061:UYD983062 VHZ983061:VHZ983062 VRV983061:VRV983062 WBR983061:WBR983062 WLN983061:WLN983062 WVJ983061:WVJ983062">
      <formula1>"Integral,Isenção,Redução,Suspensão"</formula1>
    </dataValidation>
    <dataValidation type="list" allowBlank="1" showInputMessage="1" showErrorMessage="1" sqref="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"Integral,Isenção,Redução,Suspensão,Não-incidência,Imunidade"</formula1>
    </dataValidation>
  </dataValidations>
  <hyperlinks>
    <hyperlink ref="A5" r:id="rId1"/>
  </hyperlinks>
  <pageMargins left="0.70866141732283472" right="0.70866141732283472" top="0.74803149606299213" bottom="0.39370078740157483" header="0" footer="0"/>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 Comparativa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2018-04-18T18:38:33Z</dcterms:modified>
</cp:coreProperties>
</file>